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ldi!\trabajo\FIAB\Cuarentena- Its Coronatime\Anuario 2020\Relevamiento de Compañias\"/>
    </mc:Choice>
  </mc:AlternateContent>
  <xr:revisionPtr revIDLastSave="0" documentId="13_ncr:1_{41E2F70B-1BF6-4F05-B855-0A2AE1770415}" xr6:coauthVersionLast="45" xr6:coauthVersionMax="45" xr10:uidLastSave="{00000000-0000-0000-0000-000000000000}"/>
  <bookViews>
    <workbookView xWindow="-120" yWindow="-120" windowWidth="15600" windowHeight="8640" xr2:uid="{00000000-000D-0000-FFFF-FFFF00000000}"/>
  </bookViews>
  <sheets>
    <sheet name="Compañias Listadas" sheetId="1" r:id="rId1"/>
    <sheet name="IPOs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712" i="1" l="1"/>
  <c r="Q712" i="1"/>
  <c r="R712" i="1"/>
  <c r="P713" i="1"/>
  <c r="Q713" i="1"/>
  <c r="R713" i="1"/>
  <c r="P714" i="1"/>
  <c r="Q714" i="1"/>
  <c r="R714" i="1"/>
  <c r="P715" i="1"/>
  <c r="Q715" i="1"/>
  <c r="R715" i="1"/>
  <c r="P716" i="1"/>
  <c r="Q716" i="1"/>
  <c r="R716" i="1"/>
  <c r="P717" i="1"/>
  <c r="Q717" i="1"/>
  <c r="R717" i="1"/>
  <c r="P718" i="1"/>
  <c r="Q718" i="1"/>
  <c r="R718" i="1"/>
  <c r="P719" i="1"/>
  <c r="Q719" i="1"/>
  <c r="R719" i="1"/>
  <c r="P720" i="1"/>
  <c r="Q720" i="1"/>
  <c r="R720" i="1"/>
  <c r="P721" i="1"/>
  <c r="Q721" i="1"/>
  <c r="R721" i="1"/>
  <c r="P722" i="1"/>
  <c r="Q722" i="1"/>
  <c r="R722" i="1"/>
  <c r="P723" i="1"/>
  <c r="Q723" i="1"/>
  <c r="R723" i="1"/>
  <c r="P724" i="1"/>
  <c r="Q724" i="1"/>
  <c r="R724" i="1"/>
  <c r="P725" i="1"/>
  <c r="Q725" i="1"/>
  <c r="R725" i="1"/>
  <c r="P726" i="1"/>
  <c r="Q726" i="1"/>
  <c r="R726" i="1"/>
  <c r="P727" i="1"/>
  <c r="Q727" i="1"/>
  <c r="R727" i="1"/>
  <c r="P728" i="1"/>
  <c r="Q728" i="1"/>
  <c r="R728" i="1"/>
  <c r="P729" i="1"/>
  <c r="Q729" i="1"/>
  <c r="R729" i="1"/>
  <c r="P730" i="1"/>
  <c r="Q730" i="1"/>
  <c r="R730" i="1"/>
  <c r="P731" i="1"/>
  <c r="Q731" i="1"/>
  <c r="R731" i="1"/>
  <c r="P732" i="1"/>
  <c r="Q732" i="1"/>
  <c r="R732" i="1"/>
  <c r="P733" i="1"/>
  <c r="Q733" i="1"/>
  <c r="R733" i="1"/>
  <c r="P734" i="1"/>
  <c r="Q734" i="1"/>
  <c r="R734" i="1"/>
  <c r="P735" i="1"/>
  <c r="Q735" i="1"/>
  <c r="R735" i="1"/>
  <c r="P736" i="1"/>
  <c r="Q736" i="1"/>
  <c r="R736" i="1"/>
  <c r="P737" i="1"/>
  <c r="Q737" i="1"/>
  <c r="R737" i="1"/>
  <c r="P738" i="1"/>
  <c r="Q738" i="1"/>
  <c r="R738" i="1"/>
  <c r="P739" i="1"/>
  <c r="Q739" i="1"/>
  <c r="R739" i="1"/>
  <c r="P740" i="1"/>
  <c r="Q740" i="1"/>
  <c r="R740" i="1"/>
  <c r="P741" i="1"/>
  <c r="Q741" i="1"/>
  <c r="R741" i="1"/>
  <c r="P742" i="1"/>
  <c r="Q742" i="1"/>
  <c r="R742" i="1"/>
  <c r="P743" i="1"/>
  <c r="Q743" i="1"/>
  <c r="R743" i="1"/>
  <c r="P744" i="1"/>
  <c r="Q744" i="1"/>
  <c r="R744" i="1"/>
  <c r="P745" i="1"/>
  <c r="Q745" i="1"/>
  <c r="R745" i="1"/>
  <c r="P746" i="1"/>
  <c r="Q746" i="1"/>
  <c r="R746" i="1"/>
  <c r="P747" i="1"/>
  <c r="Q747" i="1"/>
  <c r="R747" i="1"/>
  <c r="P748" i="1"/>
  <c r="Q748" i="1"/>
  <c r="R748" i="1"/>
  <c r="P749" i="1"/>
  <c r="Q749" i="1"/>
  <c r="R749" i="1"/>
  <c r="P750" i="1"/>
  <c r="Q750" i="1"/>
  <c r="R750" i="1"/>
  <c r="P751" i="1"/>
  <c r="Q751" i="1"/>
  <c r="R751" i="1"/>
  <c r="P752" i="1"/>
  <c r="Q752" i="1"/>
  <c r="R752" i="1"/>
  <c r="P753" i="1"/>
  <c r="Q753" i="1"/>
  <c r="R753" i="1"/>
  <c r="P754" i="1"/>
  <c r="Q754" i="1"/>
  <c r="R754" i="1"/>
  <c r="P755" i="1"/>
  <c r="Q755" i="1"/>
  <c r="R755" i="1"/>
  <c r="P756" i="1"/>
  <c r="Q756" i="1"/>
  <c r="R756" i="1"/>
  <c r="P757" i="1"/>
  <c r="Q757" i="1"/>
  <c r="R757" i="1"/>
  <c r="P758" i="1"/>
  <c r="Q758" i="1"/>
  <c r="R758" i="1"/>
  <c r="P759" i="1"/>
  <c r="Q759" i="1"/>
  <c r="R759" i="1"/>
  <c r="P760" i="1"/>
  <c r="Q760" i="1"/>
  <c r="R760" i="1"/>
  <c r="P761" i="1"/>
  <c r="Q761" i="1"/>
  <c r="R761" i="1"/>
  <c r="P762" i="1"/>
  <c r="Q762" i="1"/>
  <c r="R762" i="1"/>
  <c r="P763" i="1"/>
  <c r="Q763" i="1"/>
  <c r="R763" i="1"/>
  <c r="P764" i="1"/>
  <c r="Q764" i="1"/>
  <c r="R764" i="1"/>
  <c r="P765" i="1"/>
  <c r="Q765" i="1"/>
  <c r="R765" i="1"/>
  <c r="P766" i="1"/>
  <c r="Q766" i="1"/>
  <c r="R766" i="1"/>
  <c r="P767" i="1"/>
  <c r="Q767" i="1"/>
  <c r="R767" i="1"/>
  <c r="P768" i="1"/>
  <c r="Q768" i="1"/>
  <c r="R768" i="1"/>
  <c r="P769" i="1"/>
  <c r="Q769" i="1"/>
  <c r="R769" i="1"/>
  <c r="P770" i="1"/>
  <c r="Q770" i="1"/>
  <c r="R770" i="1"/>
  <c r="P771" i="1"/>
  <c r="Q771" i="1"/>
  <c r="R771" i="1"/>
  <c r="P772" i="1"/>
  <c r="Q772" i="1"/>
  <c r="R772" i="1"/>
  <c r="P773" i="1"/>
  <c r="Q773" i="1"/>
  <c r="R773" i="1"/>
  <c r="P774" i="1"/>
  <c r="Q774" i="1"/>
  <c r="R774" i="1"/>
  <c r="P775" i="1"/>
  <c r="Q775" i="1"/>
  <c r="R775" i="1"/>
  <c r="P776" i="1"/>
  <c r="Q776" i="1"/>
  <c r="R776" i="1"/>
  <c r="P777" i="1"/>
  <c r="Q777" i="1"/>
  <c r="R777" i="1"/>
  <c r="P778" i="1"/>
  <c r="Q778" i="1"/>
  <c r="R778" i="1"/>
  <c r="P779" i="1"/>
  <c r="Q779" i="1"/>
  <c r="R779" i="1"/>
  <c r="P780" i="1"/>
  <c r="Q780" i="1"/>
  <c r="R780" i="1"/>
  <c r="P781" i="1"/>
  <c r="Q781" i="1"/>
  <c r="R78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R711" i="1"/>
  <c r="P711" i="1"/>
  <c r="Q711" i="1"/>
  <c r="N711" i="1"/>
  <c r="N856" i="1" l="1"/>
  <c r="P856" i="1"/>
  <c r="Q856" i="1"/>
  <c r="R856" i="1"/>
  <c r="N857" i="1"/>
  <c r="P857" i="1"/>
  <c r="Q857" i="1"/>
  <c r="R857" i="1"/>
  <c r="N858" i="1"/>
  <c r="P858" i="1"/>
  <c r="Q858" i="1"/>
  <c r="R858" i="1"/>
  <c r="N859" i="1"/>
  <c r="P859" i="1"/>
  <c r="Q859" i="1"/>
  <c r="R859" i="1"/>
  <c r="N860" i="1"/>
  <c r="P860" i="1"/>
  <c r="Q860" i="1"/>
  <c r="R860" i="1"/>
  <c r="N861" i="1"/>
  <c r="P861" i="1"/>
  <c r="Q861" i="1"/>
  <c r="R861" i="1"/>
  <c r="N862" i="1"/>
  <c r="P862" i="1"/>
  <c r="Q862" i="1"/>
  <c r="R862" i="1"/>
  <c r="N863" i="1"/>
  <c r="P863" i="1"/>
  <c r="Q863" i="1"/>
  <c r="R863" i="1"/>
  <c r="N864" i="1"/>
  <c r="P864" i="1"/>
  <c r="Q864" i="1"/>
  <c r="R864" i="1"/>
  <c r="N865" i="1"/>
  <c r="P865" i="1"/>
  <c r="Q865" i="1"/>
  <c r="R865" i="1"/>
  <c r="N866" i="1"/>
  <c r="P866" i="1"/>
  <c r="Q866" i="1"/>
  <c r="R866" i="1"/>
  <c r="N867" i="1"/>
  <c r="P867" i="1"/>
  <c r="Q867" i="1"/>
  <c r="R867" i="1"/>
  <c r="N868" i="1"/>
  <c r="P868" i="1"/>
  <c r="Q868" i="1"/>
  <c r="R868" i="1"/>
  <c r="N869" i="1"/>
  <c r="P869" i="1"/>
  <c r="Q869" i="1"/>
  <c r="R869" i="1"/>
  <c r="N870" i="1"/>
  <c r="P870" i="1"/>
  <c r="Q870" i="1"/>
  <c r="R870" i="1"/>
  <c r="N871" i="1"/>
  <c r="P871" i="1"/>
  <c r="Q871" i="1"/>
  <c r="R871" i="1"/>
  <c r="N872" i="1"/>
  <c r="P872" i="1"/>
  <c r="Q872" i="1"/>
  <c r="R872" i="1"/>
  <c r="N873" i="1"/>
  <c r="P873" i="1"/>
  <c r="Q873" i="1"/>
  <c r="R873" i="1"/>
  <c r="N874" i="1"/>
  <c r="P874" i="1"/>
  <c r="Q874" i="1"/>
  <c r="R874" i="1"/>
  <c r="N875" i="1"/>
  <c r="P875" i="1"/>
  <c r="Q875" i="1"/>
  <c r="R875" i="1"/>
  <c r="N876" i="1"/>
  <c r="P876" i="1"/>
  <c r="Q876" i="1"/>
  <c r="R876" i="1"/>
  <c r="N877" i="1"/>
  <c r="P877" i="1"/>
  <c r="Q877" i="1"/>
  <c r="R877" i="1"/>
  <c r="N878" i="1"/>
  <c r="P878" i="1"/>
  <c r="Q878" i="1"/>
  <c r="R878" i="1"/>
  <c r="N879" i="1"/>
  <c r="P879" i="1"/>
  <c r="Q879" i="1"/>
  <c r="R879" i="1"/>
  <c r="N880" i="1"/>
  <c r="P880" i="1"/>
  <c r="Q880" i="1"/>
  <c r="R880" i="1"/>
  <c r="N881" i="1"/>
  <c r="P881" i="1"/>
  <c r="Q881" i="1"/>
  <c r="R881" i="1"/>
  <c r="N882" i="1"/>
  <c r="P882" i="1"/>
  <c r="Q882" i="1"/>
  <c r="R882" i="1"/>
  <c r="N883" i="1"/>
  <c r="P883" i="1"/>
  <c r="Q883" i="1"/>
  <c r="R883" i="1"/>
  <c r="N884" i="1"/>
  <c r="P884" i="1"/>
  <c r="Q884" i="1"/>
  <c r="R884" i="1"/>
  <c r="N885" i="1"/>
  <c r="P885" i="1"/>
  <c r="Q885" i="1"/>
  <c r="R885" i="1"/>
  <c r="N886" i="1"/>
  <c r="P886" i="1"/>
  <c r="Q886" i="1"/>
  <c r="R886" i="1"/>
  <c r="N887" i="1"/>
  <c r="P887" i="1"/>
  <c r="Q887" i="1"/>
  <c r="R887" i="1"/>
  <c r="N888" i="1"/>
  <c r="P888" i="1"/>
  <c r="Q888" i="1"/>
  <c r="R888" i="1"/>
  <c r="N889" i="1"/>
  <c r="P889" i="1"/>
  <c r="Q889" i="1"/>
  <c r="R889" i="1"/>
  <c r="N890" i="1"/>
  <c r="P890" i="1"/>
  <c r="Q890" i="1"/>
  <c r="R890" i="1"/>
  <c r="N891" i="1"/>
  <c r="P891" i="1"/>
  <c r="Q891" i="1"/>
  <c r="R891" i="1"/>
  <c r="N892" i="1"/>
  <c r="P892" i="1"/>
  <c r="Q892" i="1"/>
  <c r="R892" i="1"/>
  <c r="N893" i="1"/>
  <c r="P893" i="1"/>
  <c r="Q893" i="1"/>
  <c r="R893" i="1"/>
  <c r="N894" i="1"/>
  <c r="P894" i="1"/>
  <c r="Q894" i="1"/>
  <c r="R894" i="1"/>
  <c r="N895" i="1"/>
  <c r="P895" i="1"/>
  <c r="Q895" i="1"/>
  <c r="R895" i="1"/>
  <c r="N896" i="1"/>
  <c r="P896" i="1"/>
  <c r="Q896" i="1"/>
  <c r="R896" i="1"/>
  <c r="N897" i="1"/>
  <c r="P897" i="1"/>
  <c r="Q897" i="1"/>
  <c r="R897" i="1"/>
  <c r="N898" i="1"/>
  <c r="P898" i="1"/>
  <c r="Q898" i="1"/>
  <c r="R898" i="1"/>
  <c r="N899" i="1"/>
  <c r="P899" i="1"/>
  <c r="Q899" i="1"/>
  <c r="R899" i="1"/>
  <c r="N900" i="1"/>
  <c r="P900" i="1"/>
  <c r="Q900" i="1"/>
  <c r="R900" i="1"/>
  <c r="N901" i="1"/>
  <c r="P901" i="1"/>
  <c r="Q901" i="1"/>
  <c r="R901" i="1"/>
  <c r="N902" i="1"/>
  <c r="P902" i="1"/>
  <c r="Q902" i="1"/>
  <c r="R902" i="1"/>
  <c r="N903" i="1"/>
  <c r="P903" i="1"/>
  <c r="Q903" i="1"/>
  <c r="R903" i="1"/>
  <c r="N904" i="1"/>
  <c r="P904" i="1"/>
  <c r="Q904" i="1"/>
  <c r="R904" i="1"/>
  <c r="N905" i="1"/>
  <c r="P905" i="1"/>
  <c r="Q905" i="1"/>
  <c r="R905" i="1"/>
  <c r="N906" i="1"/>
  <c r="P906" i="1"/>
  <c r="Q906" i="1"/>
  <c r="R906" i="1"/>
  <c r="N907" i="1"/>
  <c r="P907" i="1"/>
  <c r="Q907" i="1"/>
  <c r="R907" i="1"/>
  <c r="N908" i="1"/>
  <c r="P908" i="1"/>
  <c r="Q908" i="1"/>
  <c r="R908" i="1"/>
  <c r="N909" i="1"/>
  <c r="P909" i="1"/>
  <c r="Q909" i="1"/>
  <c r="R909" i="1"/>
  <c r="N910" i="1"/>
  <c r="P910" i="1"/>
  <c r="Q910" i="1"/>
  <c r="R910" i="1"/>
  <c r="N911" i="1"/>
  <c r="P911" i="1"/>
  <c r="Q911" i="1"/>
  <c r="R911" i="1"/>
  <c r="N912" i="1"/>
  <c r="P912" i="1"/>
  <c r="Q912" i="1"/>
  <c r="R912" i="1"/>
  <c r="N913" i="1"/>
  <c r="P913" i="1"/>
  <c r="Q913" i="1"/>
  <c r="R913" i="1"/>
  <c r="N914" i="1"/>
  <c r="P914" i="1"/>
  <c r="Q914" i="1"/>
  <c r="R914" i="1"/>
  <c r="N915" i="1"/>
  <c r="P915" i="1"/>
  <c r="Q915" i="1"/>
  <c r="R915" i="1"/>
  <c r="N916" i="1"/>
  <c r="P916" i="1"/>
  <c r="Q916" i="1"/>
  <c r="R916" i="1"/>
  <c r="N917" i="1"/>
  <c r="P917" i="1"/>
  <c r="Q917" i="1"/>
  <c r="R917" i="1"/>
  <c r="N918" i="1"/>
  <c r="P918" i="1"/>
  <c r="Q918" i="1"/>
  <c r="R918" i="1"/>
  <c r="N919" i="1"/>
  <c r="P919" i="1"/>
  <c r="Q919" i="1"/>
  <c r="R919" i="1"/>
  <c r="N920" i="1"/>
  <c r="P920" i="1"/>
  <c r="Q920" i="1"/>
  <c r="R920" i="1"/>
  <c r="N921" i="1"/>
  <c r="P921" i="1"/>
  <c r="Q921" i="1"/>
  <c r="R921" i="1"/>
  <c r="N922" i="1"/>
  <c r="P922" i="1"/>
  <c r="Q922" i="1"/>
  <c r="R922" i="1"/>
  <c r="N923" i="1"/>
  <c r="P923" i="1"/>
  <c r="Q923" i="1"/>
  <c r="R923" i="1"/>
  <c r="N924" i="1"/>
  <c r="P924" i="1"/>
  <c r="Q924" i="1"/>
  <c r="R924" i="1"/>
  <c r="N925" i="1"/>
  <c r="P925" i="1"/>
  <c r="Q925" i="1"/>
  <c r="R925" i="1"/>
  <c r="N926" i="1"/>
  <c r="P926" i="1"/>
  <c r="Q926" i="1"/>
  <c r="R926" i="1"/>
  <c r="N927" i="1"/>
  <c r="P927" i="1"/>
  <c r="Q927" i="1"/>
  <c r="R927" i="1"/>
  <c r="N928" i="1"/>
  <c r="P928" i="1"/>
  <c r="Q928" i="1"/>
  <c r="R928" i="1"/>
  <c r="N929" i="1"/>
  <c r="P929" i="1"/>
  <c r="Q929" i="1"/>
  <c r="R929" i="1"/>
  <c r="N930" i="1"/>
  <c r="P930" i="1"/>
  <c r="Q930" i="1"/>
  <c r="R930" i="1"/>
  <c r="N931" i="1"/>
  <c r="P931" i="1"/>
  <c r="Q931" i="1"/>
  <c r="R931" i="1"/>
  <c r="N932" i="1"/>
  <c r="P932" i="1"/>
  <c r="Q932" i="1"/>
  <c r="R932" i="1"/>
  <c r="N933" i="1"/>
  <c r="P933" i="1"/>
  <c r="Q933" i="1"/>
  <c r="R933" i="1"/>
  <c r="N934" i="1"/>
  <c r="P934" i="1"/>
  <c r="Q934" i="1"/>
  <c r="R934" i="1"/>
  <c r="N935" i="1"/>
  <c r="P935" i="1"/>
  <c r="Q935" i="1"/>
  <c r="R935" i="1"/>
  <c r="N936" i="1"/>
  <c r="P936" i="1"/>
  <c r="Q936" i="1"/>
  <c r="R936" i="1"/>
  <c r="N937" i="1"/>
  <c r="P937" i="1"/>
  <c r="Q937" i="1"/>
  <c r="R937" i="1"/>
  <c r="N938" i="1"/>
  <c r="P938" i="1"/>
  <c r="Q938" i="1"/>
  <c r="R938" i="1"/>
  <c r="N939" i="1"/>
  <c r="P939" i="1"/>
  <c r="Q939" i="1"/>
  <c r="R939" i="1"/>
  <c r="N940" i="1"/>
  <c r="P940" i="1"/>
  <c r="Q940" i="1"/>
  <c r="R940" i="1"/>
  <c r="N941" i="1"/>
  <c r="P941" i="1"/>
  <c r="Q941" i="1"/>
  <c r="R941" i="1"/>
  <c r="N942" i="1"/>
  <c r="P942" i="1"/>
  <c r="Q942" i="1"/>
  <c r="R942" i="1"/>
  <c r="N943" i="1"/>
  <c r="P943" i="1"/>
  <c r="Q943" i="1"/>
  <c r="R943" i="1"/>
  <c r="N944" i="1"/>
  <c r="P944" i="1"/>
  <c r="Q944" i="1"/>
  <c r="R944" i="1"/>
  <c r="N945" i="1"/>
  <c r="P945" i="1"/>
  <c r="Q945" i="1"/>
  <c r="R945" i="1"/>
  <c r="N946" i="1"/>
  <c r="P946" i="1"/>
  <c r="Q946" i="1"/>
  <c r="R946" i="1"/>
  <c r="N947" i="1"/>
  <c r="P947" i="1"/>
  <c r="Q947" i="1"/>
  <c r="R947" i="1"/>
  <c r="N948" i="1"/>
  <c r="P948" i="1"/>
  <c r="Q948" i="1"/>
  <c r="R948" i="1"/>
  <c r="N949" i="1"/>
  <c r="P949" i="1"/>
  <c r="Q949" i="1"/>
  <c r="R949" i="1"/>
  <c r="N950" i="1"/>
  <c r="P950" i="1"/>
  <c r="Q950" i="1"/>
  <c r="R950" i="1"/>
  <c r="N951" i="1"/>
  <c r="P951" i="1"/>
  <c r="Q951" i="1"/>
  <c r="R951" i="1"/>
  <c r="N952" i="1"/>
  <c r="P952" i="1"/>
  <c r="Q952" i="1"/>
  <c r="R952" i="1"/>
  <c r="N953" i="1"/>
  <c r="P953" i="1"/>
  <c r="Q953" i="1"/>
  <c r="R953" i="1"/>
  <c r="N954" i="1"/>
  <c r="P954" i="1"/>
  <c r="Q954" i="1"/>
  <c r="R954" i="1"/>
  <c r="N955" i="1"/>
  <c r="P955" i="1"/>
  <c r="Q955" i="1"/>
  <c r="R955" i="1"/>
  <c r="N956" i="1"/>
  <c r="P956" i="1"/>
  <c r="Q956" i="1"/>
  <c r="R956" i="1"/>
  <c r="N957" i="1"/>
  <c r="P957" i="1"/>
  <c r="Q957" i="1"/>
  <c r="R957" i="1"/>
  <c r="N958" i="1"/>
  <c r="P958" i="1"/>
  <c r="Q958" i="1"/>
  <c r="R958" i="1"/>
  <c r="N959" i="1"/>
  <c r="P959" i="1"/>
  <c r="Q959" i="1"/>
  <c r="R959" i="1"/>
  <c r="N960" i="1"/>
  <c r="P960" i="1"/>
  <c r="Q960" i="1"/>
  <c r="R960" i="1"/>
  <c r="N961" i="1"/>
  <c r="P961" i="1"/>
  <c r="Q961" i="1"/>
  <c r="R961" i="1"/>
  <c r="N962" i="1"/>
  <c r="P962" i="1"/>
  <c r="Q962" i="1"/>
  <c r="R962" i="1"/>
  <c r="N963" i="1"/>
  <c r="P963" i="1"/>
  <c r="Q963" i="1"/>
  <c r="R963" i="1"/>
  <c r="N964" i="1"/>
  <c r="P964" i="1"/>
  <c r="Q964" i="1"/>
  <c r="R964" i="1"/>
  <c r="N965" i="1"/>
  <c r="P965" i="1"/>
  <c r="Q965" i="1"/>
  <c r="R965" i="1"/>
  <c r="N966" i="1"/>
  <c r="P966" i="1"/>
  <c r="Q966" i="1"/>
  <c r="R966" i="1"/>
  <c r="N967" i="1"/>
  <c r="P967" i="1"/>
  <c r="Q967" i="1"/>
  <c r="R967" i="1"/>
  <c r="N968" i="1"/>
  <c r="P968" i="1"/>
  <c r="Q968" i="1"/>
  <c r="R968" i="1"/>
  <c r="N969" i="1"/>
  <c r="P969" i="1"/>
  <c r="Q969" i="1"/>
  <c r="R969" i="1"/>
  <c r="N970" i="1"/>
  <c r="P970" i="1"/>
  <c r="Q970" i="1"/>
  <c r="R970" i="1"/>
  <c r="N971" i="1"/>
  <c r="P971" i="1"/>
  <c r="Q971" i="1"/>
  <c r="R971" i="1"/>
  <c r="N972" i="1"/>
  <c r="P972" i="1"/>
  <c r="Q972" i="1"/>
  <c r="R972" i="1"/>
  <c r="N973" i="1"/>
  <c r="P973" i="1"/>
  <c r="Q973" i="1"/>
  <c r="R973" i="1"/>
  <c r="N974" i="1"/>
  <c r="P974" i="1"/>
  <c r="Q974" i="1"/>
  <c r="R974" i="1"/>
  <c r="N975" i="1"/>
  <c r="P975" i="1"/>
  <c r="Q975" i="1"/>
  <c r="R975" i="1"/>
  <c r="N976" i="1"/>
  <c r="P976" i="1"/>
  <c r="Q976" i="1"/>
  <c r="R976" i="1"/>
  <c r="N977" i="1"/>
  <c r="P977" i="1"/>
  <c r="Q977" i="1"/>
  <c r="R977" i="1"/>
  <c r="N978" i="1"/>
  <c r="P978" i="1"/>
  <c r="Q978" i="1"/>
  <c r="R978" i="1"/>
  <c r="N979" i="1"/>
  <c r="P979" i="1"/>
  <c r="Q979" i="1"/>
  <c r="R979" i="1"/>
  <c r="N980" i="1"/>
  <c r="P980" i="1"/>
  <c r="Q980" i="1"/>
  <c r="R980" i="1"/>
  <c r="N981" i="1"/>
  <c r="P981" i="1"/>
  <c r="Q981" i="1"/>
  <c r="R981" i="1"/>
  <c r="N982" i="1"/>
  <c r="P982" i="1"/>
  <c r="Q982" i="1"/>
  <c r="R982" i="1"/>
  <c r="N983" i="1"/>
  <c r="P983" i="1"/>
  <c r="Q983" i="1"/>
  <c r="R983" i="1"/>
  <c r="N984" i="1"/>
  <c r="P984" i="1"/>
  <c r="Q984" i="1"/>
  <c r="R984" i="1"/>
  <c r="N985" i="1"/>
  <c r="P985" i="1"/>
  <c r="Q985" i="1"/>
  <c r="R985" i="1"/>
  <c r="N986" i="1"/>
  <c r="P986" i="1"/>
  <c r="Q986" i="1"/>
  <c r="R986" i="1"/>
  <c r="N987" i="1"/>
  <c r="P987" i="1"/>
  <c r="Q987" i="1"/>
  <c r="R987" i="1"/>
  <c r="N988" i="1"/>
  <c r="P988" i="1"/>
  <c r="Q988" i="1"/>
  <c r="R988" i="1"/>
  <c r="N989" i="1"/>
  <c r="P989" i="1"/>
  <c r="Q989" i="1"/>
  <c r="R989" i="1"/>
  <c r="N990" i="1"/>
  <c r="P990" i="1"/>
  <c r="Q990" i="1"/>
  <c r="R990" i="1"/>
  <c r="N991" i="1"/>
  <c r="P991" i="1"/>
  <c r="Q991" i="1"/>
  <c r="R991" i="1"/>
  <c r="N992" i="1"/>
  <c r="P992" i="1"/>
  <c r="Q992" i="1"/>
  <c r="R992" i="1"/>
  <c r="N993" i="1"/>
  <c r="P993" i="1"/>
  <c r="Q993" i="1"/>
  <c r="R993" i="1"/>
  <c r="N994" i="1"/>
  <c r="P994" i="1"/>
  <c r="Q994" i="1"/>
  <c r="R994" i="1"/>
  <c r="N996" i="1"/>
  <c r="P996" i="1"/>
  <c r="Q996" i="1"/>
  <c r="R996" i="1"/>
  <c r="N997" i="1"/>
  <c r="P997" i="1"/>
  <c r="Q997" i="1"/>
  <c r="R997" i="1"/>
  <c r="N998" i="1"/>
  <c r="P998" i="1"/>
  <c r="Q998" i="1"/>
  <c r="R998" i="1"/>
  <c r="N999" i="1"/>
  <c r="P999" i="1"/>
  <c r="Q999" i="1"/>
  <c r="R999" i="1"/>
  <c r="N1000" i="1"/>
  <c r="P1000" i="1"/>
  <c r="Q1000" i="1"/>
  <c r="R1000" i="1"/>
  <c r="N1001" i="1"/>
  <c r="P1001" i="1"/>
  <c r="Q1001" i="1"/>
  <c r="R1001" i="1"/>
  <c r="N1002" i="1"/>
  <c r="P1002" i="1"/>
  <c r="Q1002" i="1"/>
  <c r="R1002" i="1"/>
  <c r="N1003" i="1"/>
  <c r="P1003" i="1"/>
  <c r="Q1003" i="1"/>
  <c r="R1003" i="1"/>
  <c r="N1004" i="1"/>
  <c r="P1004" i="1"/>
  <c r="Q1004" i="1"/>
  <c r="R1004" i="1"/>
  <c r="N1005" i="1"/>
  <c r="P1005" i="1"/>
  <c r="Q1005" i="1"/>
  <c r="R1005" i="1"/>
  <c r="N1006" i="1"/>
  <c r="P1006" i="1"/>
  <c r="Q1006" i="1"/>
  <c r="R1006" i="1"/>
  <c r="N1007" i="1"/>
  <c r="P1007" i="1"/>
  <c r="Q1007" i="1"/>
  <c r="R1007" i="1"/>
  <c r="N1008" i="1"/>
  <c r="P1008" i="1"/>
  <c r="Q1008" i="1"/>
  <c r="R1008" i="1"/>
  <c r="N1009" i="1"/>
  <c r="P1009" i="1"/>
  <c r="Q1009" i="1"/>
  <c r="R1009" i="1"/>
  <c r="N1010" i="1"/>
  <c r="P1010" i="1"/>
  <c r="Q1010" i="1"/>
  <c r="R1010" i="1"/>
  <c r="N1011" i="1"/>
  <c r="P1011" i="1"/>
  <c r="Q1011" i="1"/>
  <c r="R1011" i="1"/>
  <c r="N1012" i="1"/>
  <c r="P1012" i="1"/>
  <c r="Q1012" i="1"/>
  <c r="R1012" i="1"/>
  <c r="N1013" i="1"/>
  <c r="P1013" i="1"/>
  <c r="Q1013" i="1"/>
  <c r="R1013" i="1"/>
  <c r="N1014" i="1"/>
  <c r="P1014" i="1"/>
  <c r="Q1014" i="1"/>
  <c r="R1014" i="1"/>
  <c r="N1015" i="1"/>
  <c r="P1015" i="1"/>
  <c r="Q1015" i="1"/>
  <c r="R1015" i="1"/>
  <c r="N1016" i="1"/>
  <c r="P1016" i="1"/>
  <c r="Q1016" i="1"/>
  <c r="R1016" i="1"/>
  <c r="N1017" i="1"/>
  <c r="P1017" i="1"/>
  <c r="Q1017" i="1"/>
  <c r="R1017" i="1"/>
  <c r="N1018" i="1"/>
  <c r="P1018" i="1"/>
  <c r="Q1018" i="1"/>
  <c r="R1018" i="1"/>
  <c r="N1019" i="1"/>
  <c r="P1019" i="1"/>
  <c r="Q1019" i="1"/>
  <c r="R1019" i="1"/>
  <c r="N1020" i="1"/>
  <c r="P1020" i="1"/>
  <c r="Q1020" i="1"/>
  <c r="R1020" i="1"/>
  <c r="N1021" i="1"/>
  <c r="P1021" i="1"/>
  <c r="Q1021" i="1"/>
  <c r="R1021" i="1"/>
  <c r="N1022" i="1"/>
  <c r="P1022" i="1"/>
  <c r="Q1022" i="1"/>
  <c r="R1022" i="1"/>
  <c r="N1023" i="1"/>
  <c r="P1023" i="1"/>
  <c r="Q1023" i="1"/>
  <c r="R1023" i="1"/>
  <c r="N1024" i="1"/>
  <c r="P1024" i="1"/>
  <c r="Q1024" i="1"/>
  <c r="R1024" i="1"/>
  <c r="N1025" i="1"/>
  <c r="P1025" i="1"/>
  <c r="Q1025" i="1"/>
  <c r="R1025" i="1"/>
  <c r="N1026" i="1"/>
  <c r="P1026" i="1"/>
  <c r="Q1026" i="1"/>
  <c r="R1026" i="1"/>
  <c r="N1027" i="1"/>
  <c r="P1027" i="1"/>
  <c r="Q1027" i="1"/>
  <c r="R1027" i="1"/>
  <c r="N1028" i="1"/>
  <c r="P1028" i="1"/>
  <c r="Q1028" i="1"/>
  <c r="R1028" i="1"/>
  <c r="N1029" i="1"/>
  <c r="P1029" i="1"/>
  <c r="Q1029" i="1"/>
  <c r="R1029" i="1"/>
  <c r="N1030" i="1"/>
  <c r="P1030" i="1"/>
  <c r="Q1030" i="1"/>
  <c r="R1030" i="1"/>
  <c r="N1031" i="1"/>
  <c r="P1031" i="1"/>
  <c r="Q1031" i="1"/>
  <c r="R1031" i="1"/>
  <c r="N1032" i="1"/>
  <c r="P1032" i="1"/>
  <c r="Q1032" i="1"/>
  <c r="R1032" i="1"/>
  <c r="N1033" i="1"/>
  <c r="P1033" i="1"/>
  <c r="Q1033" i="1"/>
  <c r="R1033" i="1"/>
  <c r="N1034" i="1"/>
  <c r="P1034" i="1"/>
  <c r="Q1034" i="1"/>
  <c r="R1034" i="1"/>
  <c r="N1035" i="1"/>
  <c r="P1035" i="1"/>
  <c r="Q1035" i="1"/>
  <c r="R1035" i="1"/>
  <c r="N1036" i="1"/>
  <c r="P1036" i="1"/>
  <c r="Q1036" i="1"/>
  <c r="R1036" i="1"/>
  <c r="N1037" i="1"/>
  <c r="P1037" i="1"/>
  <c r="Q1037" i="1"/>
  <c r="R1037" i="1"/>
  <c r="N1038" i="1"/>
  <c r="P1038" i="1"/>
  <c r="Q1038" i="1"/>
  <c r="R1038" i="1"/>
  <c r="N1039" i="1"/>
  <c r="P1039" i="1"/>
  <c r="Q1039" i="1"/>
  <c r="R1039" i="1"/>
  <c r="N1040" i="1"/>
  <c r="P1040" i="1"/>
  <c r="Q1040" i="1"/>
  <c r="R1040" i="1"/>
  <c r="N1041" i="1"/>
  <c r="P1041" i="1"/>
  <c r="Q1041" i="1"/>
  <c r="R1041" i="1"/>
  <c r="N1042" i="1"/>
  <c r="P1042" i="1"/>
  <c r="Q1042" i="1"/>
  <c r="R1042" i="1"/>
  <c r="N1043" i="1"/>
  <c r="P1043" i="1"/>
  <c r="Q1043" i="1"/>
  <c r="R1043" i="1"/>
  <c r="N1044" i="1"/>
  <c r="P1044" i="1"/>
  <c r="Q1044" i="1"/>
  <c r="R1044" i="1"/>
  <c r="N1045" i="1"/>
  <c r="P1045" i="1"/>
  <c r="Q1045" i="1"/>
  <c r="R1045" i="1"/>
  <c r="N1046" i="1"/>
  <c r="P1046" i="1"/>
  <c r="Q1046" i="1"/>
  <c r="R1046" i="1"/>
  <c r="N1047" i="1"/>
  <c r="P1047" i="1"/>
  <c r="Q1047" i="1"/>
  <c r="R1047" i="1"/>
  <c r="N1048" i="1"/>
  <c r="P1048" i="1"/>
  <c r="Q1048" i="1"/>
  <c r="R1048" i="1"/>
  <c r="N1049" i="1"/>
  <c r="P1049" i="1"/>
  <c r="Q1049" i="1"/>
  <c r="R1049" i="1"/>
  <c r="N1050" i="1"/>
  <c r="P1050" i="1"/>
  <c r="Q1050" i="1"/>
  <c r="R1050" i="1"/>
  <c r="N1051" i="1"/>
  <c r="P1051" i="1"/>
  <c r="Q1051" i="1"/>
  <c r="R1051" i="1"/>
  <c r="N1052" i="1"/>
  <c r="P1052" i="1"/>
  <c r="Q1052" i="1"/>
  <c r="R1052" i="1"/>
  <c r="N1053" i="1"/>
  <c r="P1053" i="1"/>
  <c r="Q1053" i="1"/>
  <c r="R1053" i="1"/>
  <c r="N1054" i="1"/>
  <c r="P1054" i="1"/>
  <c r="Q1054" i="1"/>
  <c r="R1054" i="1"/>
  <c r="N1055" i="1"/>
  <c r="P1055" i="1"/>
  <c r="Q1055" i="1"/>
  <c r="R1055" i="1"/>
  <c r="N1056" i="1"/>
  <c r="P1056" i="1"/>
  <c r="Q1056" i="1"/>
  <c r="R1056" i="1"/>
  <c r="N1057" i="1"/>
  <c r="P1057" i="1"/>
  <c r="Q1057" i="1"/>
  <c r="R1057" i="1"/>
  <c r="N1058" i="1"/>
  <c r="P1058" i="1"/>
  <c r="Q1058" i="1"/>
  <c r="R1058" i="1"/>
  <c r="N1059" i="1"/>
  <c r="P1059" i="1"/>
  <c r="Q1059" i="1"/>
  <c r="R1059" i="1"/>
  <c r="N1060" i="1"/>
  <c r="P1060" i="1"/>
  <c r="Q1060" i="1"/>
  <c r="R1060" i="1"/>
  <c r="N1061" i="1"/>
  <c r="P1061" i="1"/>
  <c r="Q1061" i="1"/>
  <c r="R1061" i="1"/>
  <c r="N1062" i="1"/>
  <c r="P1062" i="1"/>
  <c r="Q1062" i="1"/>
  <c r="R1062" i="1"/>
  <c r="N1063" i="1"/>
  <c r="P1063" i="1"/>
  <c r="Q1063" i="1"/>
  <c r="R1063" i="1"/>
  <c r="N1064" i="1"/>
  <c r="P1064" i="1"/>
  <c r="Q1064" i="1"/>
  <c r="R1064" i="1"/>
  <c r="N1065" i="1"/>
  <c r="P1065" i="1"/>
  <c r="Q1065" i="1"/>
  <c r="R1065" i="1"/>
  <c r="N1066" i="1"/>
  <c r="P1066" i="1"/>
  <c r="Q1066" i="1"/>
  <c r="R1066" i="1"/>
  <c r="N1067" i="1"/>
  <c r="P1067" i="1"/>
  <c r="Q1067" i="1"/>
  <c r="R1067" i="1"/>
  <c r="N1068" i="1"/>
  <c r="P1068" i="1"/>
  <c r="Q1068" i="1"/>
  <c r="R1068" i="1"/>
  <c r="N1069" i="1"/>
  <c r="P1069" i="1"/>
  <c r="Q1069" i="1"/>
  <c r="R1069" i="1"/>
  <c r="N1070" i="1"/>
  <c r="P1070" i="1"/>
  <c r="Q1070" i="1"/>
  <c r="R1070" i="1"/>
  <c r="N1071" i="1"/>
  <c r="P1071" i="1"/>
  <c r="Q1071" i="1"/>
  <c r="R1071" i="1"/>
  <c r="N1072" i="1"/>
  <c r="P1072" i="1"/>
  <c r="Q1072" i="1"/>
  <c r="R1072" i="1"/>
  <c r="N1073" i="1"/>
  <c r="P1073" i="1"/>
  <c r="Q1073" i="1"/>
  <c r="R1073" i="1"/>
  <c r="N1074" i="1"/>
  <c r="P1074" i="1"/>
  <c r="Q1074" i="1"/>
  <c r="R1074" i="1"/>
  <c r="N1075" i="1"/>
  <c r="P1075" i="1"/>
  <c r="Q1075" i="1"/>
  <c r="R1075" i="1"/>
  <c r="N1076" i="1"/>
  <c r="P1076" i="1"/>
  <c r="Q1076" i="1"/>
  <c r="R1076" i="1"/>
  <c r="N1077" i="1"/>
  <c r="P1077" i="1"/>
  <c r="Q1077" i="1"/>
  <c r="R1077" i="1"/>
  <c r="N1078" i="1"/>
  <c r="P1078" i="1"/>
  <c r="Q1078" i="1"/>
  <c r="R1078" i="1"/>
  <c r="N1079" i="1"/>
  <c r="P1079" i="1"/>
  <c r="Q1079" i="1"/>
  <c r="R1079" i="1"/>
  <c r="N1080" i="1"/>
  <c r="P1080" i="1"/>
  <c r="Q1080" i="1"/>
  <c r="R1080" i="1"/>
  <c r="N1081" i="1"/>
  <c r="P1081" i="1"/>
  <c r="Q1081" i="1"/>
  <c r="R1081" i="1"/>
  <c r="N1082" i="1"/>
  <c r="P1082" i="1"/>
  <c r="Q1082" i="1"/>
  <c r="R1082" i="1"/>
  <c r="N1083" i="1"/>
  <c r="P1083" i="1"/>
  <c r="Q1083" i="1"/>
  <c r="R1083" i="1"/>
  <c r="N1084" i="1"/>
  <c r="P1084" i="1"/>
  <c r="Q1084" i="1"/>
  <c r="R1084" i="1"/>
  <c r="N1085" i="1"/>
  <c r="P1085" i="1"/>
  <c r="Q1085" i="1"/>
  <c r="R1085" i="1"/>
  <c r="N1086" i="1"/>
  <c r="P1086" i="1"/>
  <c r="Q1086" i="1"/>
  <c r="R1086" i="1"/>
  <c r="N1087" i="1"/>
  <c r="P1087" i="1"/>
  <c r="Q1087" i="1"/>
  <c r="R1087" i="1"/>
  <c r="N1088" i="1"/>
  <c r="P1088" i="1"/>
  <c r="Q1088" i="1"/>
  <c r="R1088" i="1"/>
  <c r="N1089" i="1"/>
  <c r="P1089" i="1"/>
  <c r="Q1089" i="1"/>
  <c r="R1089" i="1"/>
  <c r="N1090" i="1"/>
  <c r="P1090" i="1"/>
  <c r="Q1090" i="1"/>
  <c r="R1090" i="1"/>
  <c r="N1091" i="1"/>
  <c r="P1091" i="1"/>
  <c r="Q1091" i="1"/>
  <c r="R1091" i="1"/>
  <c r="N1092" i="1"/>
  <c r="P1092" i="1"/>
  <c r="Q1092" i="1"/>
  <c r="R1092" i="1"/>
  <c r="N1093" i="1"/>
  <c r="P1093" i="1"/>
  <c r="Q1093" i="1"/>
  <c r="R1093" i="1"/>
  <c r="N1094" i="1"/>
  <c r="P1094" i="1"/>
  <c r="Q1094" i="1"/>
  <c r="R1094" i="1"/>
  <c r="N1095" i="1"/>
  <c r="P1095" i="1"/>
  <c r="Q1095" i="1"/>
  <c r="R1095" i="1"/>
  <c r="N1096" i="1"/>
  <c r="P1096" i="1"/>
  <c r="Q1096" i="1"/>
  <c r="R1096" i="1"/>
  <c r="N1097" i="1"/>
  <c r="P1097" i="1"/>
  <c r="Q1097" i="1"/>
  <c r="R1097" i="1"/>
  <c r="N1098" i="1"/>
  <c r="P1098" i="1"/>
  <c r="Q1098" i="1"/>
  <c r="R1098" i="1"/>
  <c r="N1099" i="1"/>
  <c r="P1099" i="1"/>
  <c r="Q1099" i="1"/>
  <c r="R1099" i="1"/>
  <c r="N1100" i="1"/>
  <c r="P1100" i="1"/>
  <c r="Q1100" i="1"/>
  <c r="R1100" i="1"/>
  <c r="N1101" i="1"/>
  <c r="P1101" i="1"/>
  <c r="Q1101" i="1"/>
  <c r="R1101" i="1"/>
  <c r="N1102" i="1"/>
  <c r="P1102" i="1"/>
  <c r="Q1102" i="1"/>
  <c r="R1102" i="1"/>
  <c r="N1103" i="1"/>
  <c r="P1103" i="1"/>
  <c r="Q1103" i="1"/>
  <c r="R1103" i="1"/>
  <c r="N1104" i="1"/>
  <c r="P1104" i="1"/>
  <c r="Q1104" i="1"/>
  <c r="R1104" i="1"/>
  <c r="N1105" i="1"/>
  <c r="P1105" i="1"/>
  <c r="Q1105" i="1"/>
  <c r="R1105" i="1"/>
  <c r="N1106" i="1"/>
  <c r="P1106" i="1"/>
  <c r="Q1106" i="1"/>
  <c r="R1106" i="1"/>
  <c r="N1107" i="1"/>
  <c r="P1107" i="1"/>
  <c r="Q1107" i="1"/>
  <c r="R1107" i="1"/>
  <c r="N1108" i="1"/>
  <c r="P1108" i="1"/>
  <c r="Q1108" i="1"/>
  <c r="R1108" i="1"/>
  <c r="N1109" i="1"/>
  <c r="P1109" i="1"/>
  <c r="Q1109" i="1"/>
  <c r="R1109" i="1"/>
  <c r="N1110" i="1"/>
  <c r="P1110" i="1"/>
  <c r="Q1110" i="1"/>
  <c r="R1110" i="1"/>
  <c r="N1111" i="1"/>
  <c r="P1111" i="1"/>
  <c r="Q1111" i="1"/>
  <c r="R1111" i="1"/>
  <c r="N1112" i="1"/>
  <c r="P1112" i="1"/>
  <c r="Q1112" i="1"/>
  <c r="R1112" i="1"/>
  <c r="N1113" i="1"/>
  <c r="P1113" i="1"/>
  <c r="Q1113" i="1"/>
  <c r="R1113" i="1"/>
  <c r="N1114" i="1"/>
  <c r="P1114" i="1"/>
  <c r="Q1114" i="1"/>
  <c r="R1114" i="1"/>
  <c r="N1115" i="1"/>
  <c r="P1115" i="1"/>
  <c r="Q1115" i="1"/>
  <c r="R1115" i="1"/>
  <c r="N1116" i="1"/>
  <c r="P1116" i="1"/>
  <c r="Q1116" i="1"/>
  <c r="R1116" i="1"/>
  <c r="N1118" i="1"/>
  <c r="P1118" i="1"/>
  <c r="Q1118" i="1"/>
  <c r="R1118" i="1"/>
  <c r="N1119" i="1"/>
  <c r="P1119" i="1"/>
  <c r="Q1119" i="1"/>
  <c r="R1119" i="1"/>
  <c r="N1120" i="1"/>
  <c r="P1120" i="1"/>
  <c r="Q1120" i="1"/>
  <c r="R1120" i="1"/>
  <c r="N1121" i="1"/>
  <c r="P1121" i="1"/>
  <c r="Q1121" i="1"/>
  <c r="R1121" i="1"/>
  <c r="N1122" i="1"/>
  <c r="P1122" i="1"/>
  <c r="Q1122" i="1"/>
  <c r="R1122" i="1"/>
  <c r="N1123" i="1"/>
  <c r="P1123" i="1"/>
  <c r="Q1123" i="1"/>
  <c r="R1123" i="1"/>
  <c r="N1124" i="1"/>
  <c r="P1124" i="1"/>
  <c r="Q1124" i="1"/>
  <c r="R1124" i="1"/>
  <c r="N1125" i="1"/>
  <c r="P1125" i="1"/>
  <c r="Q1125" i="1"/>
  <c r="R1125" i="1"/>
  <c r="N1126" i="1"/>
  <c r="P1126" i="1"/>
  <c r="Q1126" i="1"/>
  <c r="R1126" i="1"/>
  <c r="N1127" i="1"/>
  <c r="P1127" i="1"/>
  <c r="Q1127" i="1"/>
  <c r="R1127" i="1"/>
  <c r="N1128" i="1"/>
  <c r="P1128" i="1"/>
  <c r="Q1128" i="1"/>
  <c r="R1128" i="1"/>
  <c r="N1129" i="1"/>
  <c r="P1129" i="1"/>
  <c r="Q1129" i="1"/>
  <c r="R1129" i="1"/>
  <c r="N1130" i="1"/>
  <c r="P1130" i="1"/>
  <c r="Q1130" i="1"/>
  <c r="R1130" i="1"/>
  <c r="N1131" i="1"/>
  <c r="P1131" i="1"/>
  <c r="Q1131" i="1"/>
  <c r="R1131" i="1"/>
  <c r="N1132" i="1"/>
  <c r="P1132" i="1"/>
  <c r="Q1132" i="1"/>
  <c r="R1132" i="1"/>
  <c r="N1133" i="1"/>
  <c r="P1133" i="1"/>
  <c r="Q1133" i="1"/>
  <c r="R1133" i="1"/>
  <c r="N1134" i="1"/>
  <c r="P1134" i="1"/>
  <c r="Q1134" i="1"/>
  <c r="R1134" i="1"/>
  <c r="N1135" i="1"/>
  <c r="P1135" i="1"/>
  <c r="Q1135" i="1"/>
  <c r="R1135" i="1"/>
  <c r="N1136" i="1"/>
  <c r="P1136" i="1"/>
  <c r="Q1136" i="1"/>
  <c r="R1136" i="1"/>
  <c r="N1137" i="1"/>
  <c r="P1137" i="1"/>
  <c r="Q1137" i="1"/>
  <c r="R1137" i="1"/>
  <c r="N1138" i="1"/>
  <c r="P1138" i="1"/>
  <c r="Q1138" i="1"/>
  <c r="R1138" i="1"/>
  <c r="V24" i="2" l="1"/>
  <c r="W24" i="2"/>
  <c r="V25" i="2"/>
  <c r="W25" i="2"/>
  <c r="V26" i="2"/>
  <c r="W26" i="2"/>
  <c r="V27" i="2"/>
  <c r="W27" i="2"/>
  <c r="V28" i="2"/>
  <c r="W28" i="2"/>
  <c r="V29" i="2"/>
  <c r="W29" i="2"/>
  <c r="V30" i="2"/>
  <c r="W30" i="2"/>
  <c r="U24" i="2"/>
  <c r="U25" i="2"/>
  <c r="U26" i="2"/>
  <c r="U27" i="2"/>
  <c r="U28" i="2"/>
  <c r="U29" i="2"/>
  <c r="U30" i="2"/>
  <c r="S24" i="2"/>
  <c r="S25" i="2"/>
  <c r="S26" i="2"/>
  <c r="S27" i="2"/>
  <c r="S28" i="2"/>
  <c r="S29" i="2"/>
  <c r="S30" i="2"/>
  <c r="R24" i="2"/>
  <c r="R25" i="2"/>
  <c r="R26" i="2"/>
  <c r="R27" i="2"/>
  <c r="R28" i="2"/>
  <c r="R29" i="2"/>
  <c r="R30" i="2"/>
  <c r="P24" i="2"/>
  <c r="P25" i="2"/>
  <c r="P26" i="2"/>
  <c r="P27" i="2"/>
  <c r="P28" i="2"/>
  <c r="P29" i="2"/>
  <c r="P30" i="2"/>
  <c r="W21" i="2"/>
  <c r="W20" i="2"/>
  <c r="V21" i="2"/>
  <c r="V20" i="2"/>
  <c r="U21" i="2"/>
  <c r="U20" i="2"/>
  <c r="S21" i="2"/>
  <c r="S20" i="2"/>
  <c r="R21" i="2"/>
  <c r="R20" i="2"/>
  <c r="P21" i="2"/>
  <c r="P20" i="2"/>
  <c r="W15" i="2"/>
  <c r="W16" i="2"/>
  <c r="W17" i="2"/>
  <c r="W18" i="2"/>
  <c r="V15" i="2"/>
  <c r="V16" i="2"/>
  <c r="V17" i="2"/>
  <c r="V18" i="2"/>
  <c r="U15" i="2"/>
  <c r="U16" i="2"/>
  <c r="U17" i="2"/>
  <c r="U18" i="2"/>
  <c r="S15" i="2"/>
  <c r="S16" i="2"/>
  <c r="S17" i="2"/>
  <c r="S18" i="2"/>
  <c r="R15" i="2"/>
  <c r="R16" i="2"/>
  <c r="R17" i="2"/>
  <c r="R18" i="2"/>
  <c r="P15" i="2"/>
  <c r="P16" i="2"/>
  <c r="P17" i="2"/>
  <c r="P18" i="2"/>
  <c r="N1486" i="1"/>
  <c r="P1486" i="1"/>
  <c r="Q1486" i="1"/>
  <c r="R1486" i="1"/>
  <c r="N1487" i="1"/>
  <c r="P1487" i="1"/>
  <c r="Q1487" i="1"/>
  <c r="R1487" i="1"/>
  <c r="N1488" i="1"/>
  <c r="P1488" i="1"/>
  <c r="Q1488" i="1"/>
  <c r="R1488" i="1"/>
  <c r="N1489" i="1"/>
  <c r="P1489" i="1"/>
  <c r="Q1489" i="1"/>
  <c r="R1489" i="1"/>
  <c r="N1490" i="1"/>
  <c r="P1490" i="1"/>
  <c r="Q1490" i="1"/>
  <c r="R1490" i="1"/>
  <c r="N1491" i="1"/>
  <c r="P1491" i="1"/>
  <c r="Q1491" i="1"/>
  <c r="R1491" i="1"/>
  <c r="N1492" i="1"/>
  <c r="P1492" i="1"/>
  <c r="Q1492" i="1"/>
  <c r="R1492" i="1"/>
  <c r="N1493" i="1"/>
  <c r="P1493" i="1"/>
  <c r="Q1493" i="1"/>
  <c r="R1493" i="1"/>
  <c r="N1494" i="1"/>
  <c r="P1494" i="1"/>
  <c r="Q1494" i="1"/>
  <c r="R1494" i="1"/>
  <c r="N1495" i="1"/>
  <c r="P1495" i="1"/>
  <c r="Q1495" i="1"/>
  <c r="R1495" i="1"/>
  <c r="N1496" i="1"/>
  <c r="P1496" i="1"/>
  <c r="Q1496" i="1"/>
  <c r="R1496" i="1"/>
  <c r="N1497" i="1"/>
  <c r="P1497" i="1"/>
  <c r="Q1497" i="1"/>
  <c r="R1497" i="1"/>
  <c r="N1498" i="1"/>
  <c r="P1498" i="1"/>
  <c r="Q1498" i="1"/>
  <c r="R1498" i="1"/>
  <c r="N1499" i="1"/>
  <c r="P1499" i="1"/>
  <c r="Q1499" i="1"/>
  <c r="R1499" i="1"/>
  <c r="N1500" i="1"/>
  <c r="P1500" i="1"/>
  <c r="Q1500" i="1"/>
  <c r="R1500" i="1"/>
  <c r="N1501" i="1"/>
  <c r="P1501" i="1"/>
  <c r="Q1501" i="1"/>
  <c r="R1501" i="1"/>
  <c r="N1502" i="1"/>
  <c r="P1502" i="1"/>
  <c r="Q1502" i="1"/>
  <c r="R1502" i="1"/>
  <c r="N1503" i="1"/>
  <c r="P1503" i="1"/>
  <c r="Q1503" i="1"/>
  <c r="R1503" i="1"/>
  <c r="N1504" i="1"/>
  <c r="P1504" i="1"/>
  <c r="Q1504" i="1"/>
  <c r="R1504" i="1"/>
  <c r="N1505" i="1"/>
  <c r="P1505" i="1"/>
  <c r="Q1505" i="1"/>
  <c r="R1505" i="1"/>
  <c r="N1506" i="1"/>
  <c r="P1506" i="1"/>
  <c r="Q1506" i="1"/>
  <c r="R1506" i="1"/>
  <c r="N1507" i="1"/>
  <c r="P1507" i="1"/>
  <c r="Q1507" i="1"/>
  <c r="R1507" i="1"/>
  <c r="N1508" i="1"/>
  <c r="P1508" i="1"/>
  <c r="Q1508" i="1"/>
  <c r="R1508" i="1"/>
  <c r="N1509" i="1"/>
  <c r="P1509" i="1"/>
  <c r="Q1509" i="1"/>
  <c r="R1509" i="1"/>
  <c r="N1510" i="1"/>
  <c r="P1510" i="1"/>
  <c r="Q1510" i="1"/>
  <c r="R1510" i="1"/>
  <c r="N1511" i="1"/>
  <c r="P1511" i="1"/>
  <c r="Q1511" i="1"/>
  <c r="R1511" i="1"/>
  <c r="N1512" i="1"/>
  <c r="P1512" i="1"/>
  <c r="Q1512" i="1"/>
  <c r="R1512" i="1"/>
  <c r="N1513" i="1"/>
  <c r="P1513" i="1"/>
  <c r="Q1513" i="1"/>
  <c r="R1513" i="1"/>
  <c r="N1514" i="1"/>
  <c r="P1514" i="1"/>
  <c r="Q1514" i="1"/>
  <c r="R1514" i="1"/>
  <c r="N1515" i="1"/>
  <c r="P1515" i="1"/>
  <c r="Q1515" i="1"/>
  <c r="R1515" i="1"/>
  <c r="R1485" i="1"/>
  <c r="N1485" i="1"/>
  <c r="F1253" i="1" l="1"/>
  <c r="Q1253" i="1" s="1"/>
  <c r="F1254" i="1"/>
  <c r="Q1254" i="1" s="1"/>
  <c r="F1255" i="1"/>
  <c r="Q1255" i="1" s="1"/>
  <c r="F1256" i="1"/>
  <c r="Q1256" i="1" s="1"/>
  <c r="F1257" i="1"/>
  <c r="Q1257" i="1" s="1"/>
  <c r="F1258" i="1"/>
  <c r="Q1258" i="1" s="1"/>
  <c r="F1259" i="1"/>
  <c r="Q1259" i="1" s="1"/>
  <c r="F1260" i="1"/>
  <c r="Q1260" i="1" s="1"/>
  <c r="F1261" i="1"/>
  <c r="Q1261" i="1" s="1"/>
  <c r="F1262" i="1"/>
  <c r="Q1262" i="1" s="1"/>
  <c r="F1263" i="1"/>
  <c r="Q1263" i="1" s="1"/>
  <c r="F1264" i="1"/>
  <c r="Q1264" i="1" s="1"/>
  <c r="F1265" i="1"/>
  <c r="Q1265" i="1" s="1"/>
  <c r="F1266" i="1"/>
  <c r="Q1266" i="1" s="1"/>
  <c r="F1267" i="1"/>
  <c r="Q1267" i="1" s="1"/>
  <c r="F1268" i="1"/>
  <c r="Q1268" i="1" s="1"/>
  <c r="F1269" i="1"/>
  <c r="Q1269" i="1" s="1"/>
  <c r="F1270" i="1"/>
  <c r="Q1270" i="1" s="1"/>
  <c r="F1271" i="1"/>
  <c r="Q1271" i="1" s="1"/>
  <c r="F1272" i="1"/>
  <c r="Q1272" i="1" s="1"/>
  <c r="F1273" i="1"/>
  <c r="Q1273" i="1" s="1"/>
  <c r="F1274" i="1"/>
  <c r="Q1274" i="1" s="1"/>
  <c r="F1275" i="1"/>
  <c r="Q1275" i="1" s="1"/>
  <c r="F1276" i="1"/>
  <c r="Q1276" i="1" s="1"/>
  <c r="F1277" i="1"/>
  <c r="Q1277" i="1" s="1"/>
  <c r="F1278" i="1"/>
  <c r="Q1278" i="1" s="1"/>
  <c r="F1279" i="1"/>
  <c r="Q1279" i="1" s="1"/>
  <c r="F1280" i="1"/>
  <c r="Q1280" i="1" s="1"/>
  <c r="F1281" i="1"/>
  <c r="Q1281" i="1" s="1"/>
  <c r="F1282" i="1"/>
  <c r="Q1282" i="1" s="1"/>
  <c r="F1283" i="1"/>
  <c r="Q1283" i="1" s="1"/>
  <c r="F1284" i="1"/>
  <c r="Q1284" i="1" s="1"/>
  <c r="F1285" i="1"/>
  <c r="Q1285" i="1" s="1"/>
  <c r="F1286" i="1"/>
  <c r="Q1286" i="1" s="1"/>
  <c r="F1287" i="1"/>
  <c r="Q1287" i="1" s="1"/>
  <c r="F1288" i="1"/>
  <c r="Q1288" i="1" s="1"/>
  <c r="F1289" i="1"/>
  <c r="Q1289" i="1" s="1"/>
  <c r="F1290" i="1"/>
  <c r="Q1290" i="1" s="1"/>
  <c r="F1291" i="1"/>
  <c r="Q1291" i="1" s="1"/>
  <c r="F1292" i="1"/>
  <c r="Q1292" i="1" s="1"/>
  <c r="F1293" i="1"/>
  <c r="Q1293" i="1" s="1"/>
  <c r="F1294" i="1"/>
  <c r="Q1294" i="1" s="1"/>
  <c r="F1295" i="1"/>
  <c r="Q1295" i="1" s="1"/>
  <c r="F1296" i="1"/>
  <c r="Q1296" i="1" s="1"/>
  <c r="F1297" i="1"/>
  <c r="Q1297" i="1" s="1"/>
  <c r="F1298" i="1"/>
  <c r="Q1298" i="1" s="1"/>
  <c r="F1299" i="1"/>
  <c r="Q1299" i="1" s="1"/>
  <c r="F1300" i="1"/>
  <c r="Q1300" i="1" s="1"/>
  <c r="F1301" i="1"/>
  <c r="Q1301" i="1" s="1"/>
  <c r="F1302" i="1"/>
  <c r="Q1302" i="1" s="1"/>
  <c r="F1303" i="1"/>
  <c r="Q1303" i="1" s="1"/>
  <c r="F1304" i="1"/>
  <c r="Q1304" i="1" s="1"/>
  <c r="F1305" i="1"/>
  <c r="Q1305" i="1" s="1"/>
  <c r="F1306" i="1"/>
  <c r="Q1306" i="1" s="1"/>
  <c r="F1307" i="1"/>
  <c r="Q1307" i="1" s="1"/>
  <c r="F1308" i="1"/>
  <c r="Q1308" i="1" s="1"/>
  <c r="F1309" i="1"/>
  <c r="Q1309" i="1" s="1"/>
  <c r="F1310" i="1"/>
  <c r="Q1310" i="1" s="1"/>
  <c r="F1311" i="1"/>
  <c r="Q1311" i="1" s="1"/>
  <c r="F1312" i="1"/>
  <c r="Q1312" i="1" s="1"/>
  <c r="F1313" i="1"/>
  <c r="Q1313" i="1" s="1"/>
  <c r="F1314" i="1"/>
  <c r="Q1314" i="1" s="1"/>
  <c r="F1315" i="1"/>
  <c r="Q1315" i="1" s="1"/>
  <c r="F1316" i="1"/>
  <c r="Q1316" i="1" s="1"/>
  <c r="F1317" i="1"/>
  <c r="Q1317" i="1" s="1"/>
  <c r="F1318" i="1"/>
  <c r="Q1318" i="1" s="1"/>
  <c r="F1319" i="1"/>
  <c r="Q1319" i="1" s="1"/>
  <c r="F1320" i="1"/>
  <c r="Q1320" i="1" s="1"/>
  <c r="F1321" i="1"/>
  <c r="Q1321" i="1" s="1"/>
  <c r="F1322" i="1"/>
  <c r="Q1322" i="1" s="1"/>
  <c r="F1323" i="1"/>
  <c r="Q1323" i="1" s="1"/>
  <c r="F1324" i="1"/>
  <c r="Q1324" i="1" s="1"/>
  <c r="F1325" i="1"/>
  <c r="Q1325" i="1" s="1"/>
  <c r="F1326" i="1"/>
  <c r="Q1326" i="1" s="1"/>
  <c r="F1327" i="1"/>
  <c r="Q1327" i="1" s="1"/>
  <c r="F1328" i="1"/>
  <c r="Q1328" i="1" s="1"/>
  <c r="F1329" i="1"/>
  <c r="Q1329" i="1" s="1"/>
  <c r="F1330" i="1"/>
  <c r="Q1330" i="1" s="1"/>
  <c r="F1331" i="1"/>
  <c r="Q1331" i="1" s="1"/>
  <c r="F1332" i="1"/>
  <c r="Q1332" i="1" s="1"/>
  <c r="F1333" i="1"/>
  <c r="Q1333" i="1" s="1"/>
  <c r="F1334" i="1"/>
  <c r="Q1334" i="1" s="1"/>
  <c r="F1335" i="1"/>
  <c r="Q1335" i="1" s="1"/>
  <c r="F1336" i="1"/>
  <c r="Q1336" i="1" s="1"/>
  <c r="F1337" i="1"/>
  <c r="Q1337" i="1" s="1"/>
  <c r="F1338" i="1"/>
  <c r="Q1338" i="1" s="1"/>
  <c r="F1339" i="1"/>
  <c r="Q1339" i="1" s="1"/>
  <c r="F1340" i="1"/>
  <c r="Q1340" i="1" s="1"/>
  <c r="F1341" i="1"/>
  <c r="Q1341" i="1" s="1"/>
  <c r="F1342" i="1"/>
  <c r="Q1342" i="1" s="1"/>
  <c r="F1343" i="1"/>
  <c r="Q1343" i="1" s="1"/>
  <c r="F1344" i="1"/>
  <c r="Q1344" i="1" s="1"/>
  <c r="F1345" i="1"/>
  <c r="Q1345" i="1" s="1"/>
  <c r="F1346" i="1"/>
  <c r="Q1346" i="1" s="1"/>
  <c r="F1347" i="1"/>
  <c r="Q1347" i="1" s="1"/>
  <c r="F1348" i="1"/>
  <c r="Q1348" i="1" s="1"/>
  <c r="F1349" i="1"/>
  <c r="Q1349" i="1" s="1"/>
  <c r="F1350" i="1"/>
  <c r="Q1350" i="1" s="1"/>
  <c r="F1351" i="1"/>
  <c r="Q1351" i="1" s="1"/>
  <c r="F1352" i="1"/>
  <c r="Q1352" i="1" s="1"/>
  <c r="F1353" i="1"/>
  <c r="Q1353" i="1" s="1"/>
  <c r="F1354" i="1"/>
  <c r="Q1354" i="1" s="1"/>
  <c r="F1355" i="1"/>
  <c r="Q1355" i="1" s="1"/>
  <c r="F1356" i="1"/>
  <c r="Q1356" i="1" s="1"/>
  <c r="F1357" i="1"/>
  <c r="Q1357" i="1" s="1"/>
  <c r="F1358" i="1"/>
  <c r="Q1358" i="1" s="1"/>
  <c r="F1359" i="1"/>
  <c r="Q1359" i="1" s="1"/>
  <c r="F1360" i="1"/>
  <c r="Q1360" i="1" s="1"/>
  <c r="F1361" i="1"/>
  <c r="Q1361" i="1" s="1"/>
  <c r="F1362" i="1"/>
  <c r="Q1362" i="1" s="1"/>
  <c r="F1363" i="1"/>
  <c r="Q1363" i="1" s="1"/>
  <c r="F1364" i="1"/>
  <c r="Q1364" i="1" s="1"/>
  <c r="F1365" i="1"/>
  <c r="Q1365" i="1" s="1"/>
  <c r="F1366" i="1"/>
  <c r="Q1366" i="1" s="1"/>
  <c r="F1367" i="1"/>
  <c r="Q1367" i="1" s="1"/>
  <c r="F1368" i="1"/>
  <c r="Q1368" i="1" s="1"/>
  <c r="F1369" i="1"/>
  <c r="Q1369" i="1" s="1"/>
  <c r="F1370" i="1"/>
  <c r="Q1370" i="1" s="1"/>
  <c r="F1371" i="1"/>
  <c r="Q1371" i="1" s="1"/>
  <c r="F1372" i="1"/>
  <c r="Q1372" i="1" s="1"/>
  <c r="F1373" i="1"/>
  <c r="Q1373" i="1" s="1"/>
  <c r="F1374" i="1"/>
  <c r="Q1374" i="1" s="1"/>
  <c r="F1375" i="1"/>
  <c r="Q1375" i="1" s="1"/>
  <c r="F1376" i="1"/>
  <c r="Q1376" i="1" s="1"/>
  <c r="F1377" i="1"/>
  <c r="Q1377" i="1" s="1"/>
  <c r="F1378" i="1"/>
  <c r="Q1378" i="1" s="1"/>
  <c r="F1379" i="1"/>
  <c r="Q1379" i="1" s="1"/>
  <c r="F1380" i="1"/>
  <c r="Q1380" i="1" s="1"/>
  <c r="F1381" i="1"/>
  <c r="Q1381" i="1" s="1"/>
  <c r="F1382" i="1"/>
  <c r="Q1382" i="1" s="1"/>
  <c r="F1383" i="1"/>
  <c r="Q1383" i="1" s="1"/>
  <c r="F1384" i="1"/>
  <c r="Q1384" i="1" s="1"/>
  <c r="F1385" i="1"/>
  <c r="Q1385" i="1" s="1"/>
  <c r="F1386" i="1"/>
  <c r="Q1386" i="1" s="1"/>
  <c r="F1387" i="1"/>
  <c r="Q1387" i="1" s="1"/>
  <c r="F1388" i="1"/>
  <c r="Q1388" i="1" s="1"/>
  <c r="F1389" i="1"/>
  <c r="Q1389" i="1" s="1"/>
  <c r="F1390" i="1"/>
  <c r="Q1390" i="1" s="1"/>
  <c r="F1391" i="1"/>
  <c r="Q1391" i="1" s="1"/>
  <c r="F1392" i="1"/>
  <c r="Q1392" i="1" s="1"/>
  <c r="F1393" i="1"/>
  <c r="Q1393" i="1" s="1"/>
  <c r="F1394" i="1"/>
  <c r="Q1394" i="1" s="1"/>
  <c r="F1395" i="1"/>
  <c r="Q1395" i="1" s="1"/>
  <c r="F1396" i="1"/>
  <c r="Q1396" i="1" s="1"/>
  <c r="F1397" i="1"/>
  <c r="Q1397" i="1" s="1"/>
  <c r="F1398" i="1"/>
  <c r="Q1398" i="1" s="1"/>
  <c r="F1399" i="1"/>
  <c r="Q1399" i="1" s="1"/>
  <c r="F1400" i="1"/>
  <c r="Q1400" i="1" s="1"/>
  <c r="F1401" i="1"/>
  <c r="Q1401" i="1" s="1"/>
  <c r="F1402" i="1"/>
  <c r="Q1402" i="1" s="1"/>
  <c r="F1403" i="1"/>
  <c r="Q1403" i="1" s="1"/>
  <c r="F1404" i="1"/>
  <c r="Q1404" i="1" s="1"/>
  <c r="F1405" i="1"/>
  <c r="Q1405" i="1" s="1"/>
  <c r="F1406" i="1"/>
  <c r="Q1406" i="1" s="1"/>
  <c r="F1407" i="1"/>
  <c r="Q1407" i="1" s="1"/>
  <c r="F1408" i="1"/>
  <c r="Q1408" i="1" s="1"/>
  <c r="F1409" i="1"/>
  <c r="Q1409" i="1" s="1"/>
  <c r="F1410" i="1"/>
  <c r="Q1410" i="1" s="1"/>
  <c r="F1411" i="1"/>
  <c r="Q1411" i="1" s="1"/>
  <c r="F1412" i="1"/>
  <c r="Q1412" i="1" s="1"/>
  <c r="F1413" i="1"/>
  <c r="Q1413" i="1" s="1"/>
  <c r="F1414" i="1"/>
  <c r="Q1414" i="1" s="1"/>
  <c r="F1415" i="1"/>
  <c r="Q1415" i="1" s="1"/>
  <c r="F1416" i="1"/>
  <c r="Q1416" i="1" s="1"/>
  <c r="F1417" i="1"/>
  <c r="Q1417" i="1" s="1"/>
  <c r="F1418" i="1"/>
  <c r="Q1418" i="1" s="1"/>
  <c r="F1419" i="1"/>
  <c r="Q1419" i="1" s="1"/>
  <c r="F1420" i="1"/>
  <c r="Q1420" i="1" s="1"/>
  <c r="F1421" i="1"/>
  <c r="Q1421" i="1" s="1"/>
  <c r="F1422" i="1"/>
  <c r="Q1422" i="1" s="1"/>
  <c r="F1423" i="1"/>
  <c r="Q1423" i="1" s="1"/>
  <c r="F1424" i="1"/>
  <c r="Q1424" i="1" s="1"/>
  <c r="F1425" i="1"/>
  <c r="Q1425" i="1" s="1"/>
  <c r="F1426" i="1"/>
  <c r="Q1426" i="1" s="1"/>
  <c r="F1427" i="1"/>
  <c r="Q1427" i="1" s="1"/>
  <c r="F1428" i="1"/>
  <c r="Q1428" i="1" s="1"/>
  <c r="F1429" i="1"/>
  <c r="Q1429" i="1" s="1"/>
  <c r="F1430" i="1"/>
  <c r="Q1430" i="1" s="1"/>
  <c r="F1431" i="1"/>
  <c r="Q1431" i="1" s="1"/>
  <c r="F1432" i="1"/>
  <c r="Q1432" i="1" s="1"/>
  <c r="F1433" i="1"/>
  <c r="Q1433" i="1" s="1"/>
  <c r="F1434" i="1"/>
  <c r="Q1434" i="1" s="1"/>
  <c r="F1435" i="1"/>
  <c r="Q1435" i="1" s="1"/>
  <c r="F1436" i="1"/>
  <c r="Q1436" i="1" s="1"/>
  <c r="F1437" i="1"/>
  <c r="F1438" i="1"/>
  <c r="Q1438" i="1" s="1"/>
  <c r="F1439" i="1"/>
  <c r="Q1439" i="1" s="1"/>
  <c r="F1440" i="1"/>
  <c r="Q1440" i="1" s="1"/>
  <c r="F1441" i="1"/>
  <c r="Q1441" i="1" s="1"/>
  <c r="F1442" i="1"/>
  <c r="Q1442" i="1" s="1"/>
  <c r="F1443" i="1"/>
  <c r="Q1443" i="1" s="1"/>
  <c r="F1444" i="1"/>
  <c r="Q1444" i="1" s="1"/>
  <c r="F1445" i="1"/>
  <c r="Q1445" i="1" s="1"/>
  <c r="F1446" i="1"/>
  <c r="Q1446" i="1" s="1"/>
  <c r="F1447" i="1"/>
  <c r="Q1447" i="1" s="1"/>
  <c r="F1448" i="1"/>
  <c r="Q1448" i="1" s="1"/>
  <c r="F1449" i="1"/>
  <c r="Q1449" i="1" s="1"/>
  <c r="F1450" i="1"/>
  <c r="Q1450" i="1" s="1"/>
  <c r="F1451" i="1"/>
  <c r="Q1451" i="1" s="1"/>
  <c r="F1452" i="1"/>
  <c r="Q1452" i="1" s="1"/>
  <c r="F1453" i="1"/>
  <c r="Q1453" i="1" s="1"/>
  <c r="F1454" i="1"/>
  <c r="Q1454" i="1" s="1"/>
  <c r="F1455" i="1"/>
  <c r="Q1455" i="1" s="1"/>
  <c r="F1456" i="1"/>
  <c r="Q1456" i="1" s="1"/>
  <c r="F1457" i="1"/>
  <c r="Q1457" i="1" s="1"/>
  <c r="F1458" i="1"/>
  <c r="Q1458" i="1" s="1"/>
  <c r="F1459" i="1"/>
  <c r="Q1459" i="1" s="1"/>
  <c r="F1460" i="1"/>
  <c r="Q1460" i="1" s="1"/>
  <c r="F1461" i="1"/>
  <c r="Q1461" i="1" s="1"/>
  <c r="F1462" i="1"/>
  <c r="Q1462" i="1" s="1"/>
  <c r="F1463" i="1"/>
  <c r="Q1463" i="1" s="1"/>
  <c r="F1464" i="1"/>
  <c r="Q1464" i="1" s="1"/>
  <c r="F1465" i="1"/>
  <c r="Q1465" i="1" s="1"/>
  <c r="F1466" i="1"/>
  <c r="Q1466" i="1" s="1"/>
  <c r="F1467" i="1"/>
  <c r="Q1467" i="1" s="1"/>
  <c r="F1468" i="1"/>
  <c r="Q1468" i="1" s="1"/>
  <c r="F1469" i="1"/>
  <c r="Q1469" i="1" s="1"/>
  <c r="F1470" i="1"/>
  <c r="Q1470" i="1" s="1"/>
  <c r="F1471" i="1"/>
  <c r="Q1471" i="1" s="1"/>
  <c r="F1472" i="1"/>
  <c r="Q1472" i="1" s="1"/>
  <c r="F1473" i="1"/>
  <c r="Q1473" i="1" s="1"/>
  <c r="F1474" i="1"/>
  <c r="Q1474" i="1" s="1"/>
  <c r="F1475" i="1"/>
  <c r="Q1475" i="1" s="1"/>
  <c r="F1476" i="1"/>
  <c r="Q1476" i="1" s="1"/>
  <c r="F1477" i="1"/>
  <c r="Q1477" i="1" s="1"/>
  <c r="F1478" i="1"/>
  <c r="Q1478" i="1" s="1"/>
  <c r="F1479" i="1"/>
  <c r="Q1479" i="1" s="1"/>
  <c r="F1480" i="1"/>
  <c r="Q1480" i="1" s="1"/>
  <c r="F1481" i="1"/>
  <c r="Q1481" i="1" s="1"/>
  <c r="F1482" i="1"/>
  <c r="Q1482" i="1" s="1"/>
  <c r="F1483" i="1"/>
  <c r="Q1483" i="1" s="1"/>
  <c r="F1252" i="1"/>
  <c r="Q1252" i="1" s="1"/>
  <c r="Q1485" i="1"/>
  <c r="P1485" i="1"/>
  <c r="P1483" i="1"/>
  <c r="P1482" i="1"/>
  <c r="P1481" i="1"/>
  <c r="P1480" i="1"/>
  <c r="P1479" i="1"/>
  <c r="P1478" i="1"/>
  <c r="P1477" i="1"/>
  <c r="P1476" i="1"/>
  <c r="P1475" i="1"/>
  <c r="P1474" i="1"/>
  <c r="P1473" i="1"/>
  <c r="P1472" i="1"/>
  <c r="P1471" i="1"/>
  <c r="P1470" i="1"/>
  <c r="P1469" i="1"/>
  <c r="P1468" i="1"/>
  <c r="P1467" i="1"/>
  <c r="P1466" i="1"/>
  <c r="P1465" i="1"/>
  <c r="P1464" i="1"/>
  <c r="P1463" i="1"/>
  <c r="P1462" i="1"/>
  <c r="P1461" i="1"/>
  <c r="P1460" i="1"/>
  <c r="P1459" i="1"/>
  <c r="P1458" i="1"/>
  <c r="P1457" i="1"/>
  <c r="P1456" i="1"/>
  <c r="P1455" i="1"/>
  <c r="P1454" i="1"/>
  <c r="P1453" i="1"/>
  <c r="P1452" i="1"/>
  <c r="P1451" i="1"/>
  <c r="P1450" i="1"/>
  <c r="P1449" i="1"/>
  <c r="P1448" i="1"/>
  <c r="P1447" i="1"/>
  <c r="P1446" i="1"/>
  <c r="P1445" i="1"/>
  <c r="P1444" i="1"/>
  <c r="P1443" i="1"/>
  <c r="P1442" i="1"/>
  <c r="P1441" i="1"/>
  <c r="P1440" i="1"/>
  <c r="P1439" i="1"/>
  <c r="P1438" i="1"/>
  <c r="Q1437" i="1"/>
  <c r="P1437" i="1"/>
  <c r="P1436" i="1"/>
  <c r="P1435" i="1"/>
  <c r="P1434" i="1"/>
  <c r="P1433" i="1"/>
  <c r="P1432" i="1"/>
  <c r="P1431" i="1"/>
  <c r="P1430" i="1"/>
  <c r="P1429" i="1"/>
  <c r="P1428" i="1"/>
  <c r="P1427" i="1"/>
  <c r="P1426" i="1"/>
  <c r="P1425" i="1"/>
  <c r="P1424" i="1"/>
  <c r="P1423" i="1"/>
  <c r="P1422" i="1"/>
  <c r="P1421" i="1"/>
  <c r="P1420" i="1"/>
  <c r="P1419" i="1"/>
  <c r="P1418" i="1"/>
  <c r="P1417" i="1"/>
  <c r="P1416" i="1"/>
  <c r="P1415" i="1"/>
  <c r="P1414" i="1"/>
  <c r="P1413" i="1"/>
  <c r="P1412" i="1"/>
  <c r="P1411" i="1"/>
  <c r="P1410" i="1"/>
  <c r="P1409" i="1"/>
  <c r="P1408" i="1"/>
  <c r="P1407" i="1"/>
  <c r="P1406" i="1"/>
  <c r="P1405" i="1"/>
  <c r="P1404" i="1"/>
  <c r="P1403" i="1"/>
  <c r="P1402" i="1"/>
  <c r="P1401" i="1"/>
  <c r="P1400" i="1"/>
  <c r="P1399" i="1"/>
  <c r="P1398" i="1"/>
  <c r="P1397" i="1"/>
  <c r="P1396" i="1"/>
  <c r="P1395" i="1"/>
  <c r="P1394" i="1"/>
  <c r="P1393" i="1"/>
  <c r="P1392" i="1"/>
  <c r="P1391" i="1"/>
  <c r="P1390" i="1"/>
  <c r="P1389" i="1"/>
  <c r="P1388" i="1"/>
  <c r="P1387" i="1"/>
  <c r="P1386" i="1"/>
  <c r="P1385" i="1"/>
  <c r="P1384" i="1"/>
  <c r="P1383" i="1"/>
  <c r="P1382" i="1"/>
  <c r="P1381" i="1"/>
  <c r="P1380" i="1"/>
  <c r="P1379" i="1"/>
  <c r="P1378" i="1"/>
  <c r="P1377" i="1"/>
  <c r="P1376" i="1"/>
  <c r="P1375" i="1"/>
  <c r="P1374" i="1"/>
  <c r="P1373" i="1"/>
  <c r="P1372" i="1"/>
  <c r="P1371" i="1"/>
  <c r="P1370" i="1"/>
  <c r="P1369" i="1"/>
  <c r="P1368" i="1"/>
  <c r="P1367" i="1"/>
  <c r="P1366" i="1"/>
  <c r="P1365" i="1"/>
  <c r="P1364" i="1"/>
  <c r="P1363" i="1"/>
  <c r="P1362" i="1"/>
  <c r="P1361" i="1"/>
  <c r="P1360" i="1"/>
  <c r="P1359" i="1"/>
  <c r="P1358" i="1"/>
  <c r="P1357" i="1"/>
  <c r="P1356" i="1"/>
  <c r="P1355" i="1"/>
  <c r="P1354" i="1"/>
  <c r="P1353" i="1"/>
  <c r="P1352" i="1"/>
  <c r="P1351" i="1"/>
  <c r="P1350" i="1"/>
  <c r="P1349" i="1"/>
  <c r="P1348" i="1"/>
  <c r="P1347" i="1"/>
  <c r="P1346" i="1"/>
  <c r="P1345" i="1"/>
  <c r="P1344" i="1"/>
  <c r="P1343" i="1"/>
  <c r="P1342" i="1"/>
  <c r="P1341" i="1"/>
  <c r="P1340" i="1"/>
  <c r="P1339" i="1"/>
  <c r="P1338" i="1"/>
  <c r="P1337" i="1"/>
  <c r="P1336" i="1"/>
  <c r="P1335" i="1"/>
  <c r="P1334" i="1"/>
  <c r="P1333" i="1"/>
  <c r="P1332" i="1"/>
  <c r="P1331" i="1"/>
  <c r="P1330" i="1"/>
  <c r="P1329" i="1"/>
  <c r="P1328" i="1"/>
  <c r="P1327" i="1"/>
  <c r="P1326" i="1"/>
  <c r="P1325" i="1"/>
  <c r="P1324" i="1"/>
  <c r="P1323" i="1"/>
  <c r="P1322" i="1"/>
  <c r="P1321" i="1"/>
  <c r="P1320" i="1"/>
  <c r="P1319" i="1"/>
  <c r="P1318" i="1"/>
  <c r="P1317" i="1"/>
  <c r="P1316" i="1"/>
  <c r="P1315" i="1"/>
  <c r="P1314" i="1"/>
  <c r="P1313" i="1"/>
  <c r="P1312" i="1"/>
  <c r="P1311" i="1"/>
  <c r="P1310" i="1"/>
  <c r="P1309" i="1"/>
  <c r="P1308" i="1"/>
  <c r="P1307" i="1"/>
  <c r="P1306" i="1"/>
  <c r="P1305" i="1"/>
  <c r="P1304" i="1"/>
  <c r="P1303" i="1"/>
  <c r="P1302" i="1"/>
  <c r="P1301" i="1"/>
  <c r="P1300" i="1"/>
  <c r="P1299" i="1"/>
  <c r="P1298" i="1"/>
  <c r="P1297" i="1"/>
  <c r="P1296" i="1"/>
  <c r="P1295" i="1"/>
  <c r="P1294" i="1"/>
  <c r="P1293" i="1"/>
  <c r="P1292" i="1"/>
  <c r="P1291" i="1"/>
  <c r="P1290" i="1"/>
  <c r="P1289" i="1"/>
  <c r="P1288" i="1"/>
  <c r="P1287" i="1"/>
  <c r="P1286" i="1"/>
  <c r="P1285" i="1"/>
  <c r="P1284" i="1"/>
  <c r="P1283" i="1"/>
  <c r="P1282" i="1"/>
  <c r="P1281" i="1"/>
  <c r="P1280" i="1"/>
  <c r="P1279" i="1"/>
  <c r="P1278" i="1"/>
  <c r="P1277" i="1"/>
  <c r="P1276" i="1"/>
  <c r="P1275" i="1"/>
  <c r="P1274" i="1"/>
  <c r="P1273" i="1"/>
  <c r="P1272" i="1"/>
  <c r="P1271" i="1"/>
  <c r="P1270" i="1"/>
  <c r="P1269" i="1"/>
  <c r="P1268" i="1"/>
  <c r="P1267" i="1"/>
  <c r="P1266" i="1"/>
  <c r="P1265" i="1"/>
  <c r="P1264" i="1"/>
  <c r="P1263" i="1"/>
  <c r="P1262" i="1"/>
  <c r="P1261" i="1"/>
  <c r="P1260" i="1"/>
  <c r="P1259" i="1"/>
  <c r="P1258" i="1"/>
  <c r="P1257" i="1"/>
  <c r="P1256" i="1"/>
  <c r="P1255" i="1"/>
  <c r="P1254" i="1"/>
  <c r="P1253" i="1"/>
  <c r="N1483" i="1"/>
  <c r="N1482" i="1"/>
  <c r="N1481" i="1"/>
  <c r="N1480" i="1"/>
  <c r="N1479" i="1"/>
  <c r="N1478" i="1"/>
  <c r="N1477" i="1"/>
  <c r="N1476" i="1"/>
  <c r="N1475" i="1"/>
  <c r="N1474" i="1"/>
  <c r="N1473" i="1"/>
  <c r="N1472" i="1"/>
  <c r="N1471" i="1"/>
  <c r="N1470" i="1"/>
  <c r="N1469" i="1"/>
  <c r="N1468" i="1"/>
  <c r="N1467" i="1"/>
  <c r="N1466" i="1"/>
  <c r="N1465" i="1"/>
  <c r="N1464" i="1"/>
  <c r="N1463" i="1"/>
  <c r="N1462" i="1"/>
  <c r="N1461" i="1"/>
  <c r="N1460" i="1"/>
  <c r="N1459" i="1"/>
  <c r="N1458" i="1"/>
  <c r="N1457" i="1"/>
  <c r="N1456" i="1"/>
  <c r="N1455" i="1"/>
  <c r="N1454" i="1"/>
  <c r="N1453" i="1"/>
  <c r="N1452" i="1"/>
  <c r="N1451" i="1"/>
  <c r="N1450" i="1"/>
  <c r="N1449" i="1"/>
  <c r="N1448" i="1"/>
  <c r="N1447" i="1"/>
  <c r="N1446" i="1"/>
  <c r="N1445" i="1"/>
  <c r="N1444" i="1"/>
  <c r="N1443" i="1"/>
  <c r="N1442" i="1"/>
  <c r="N1441" i="1"/>
  <c r="N1440" i="1"/>
  <c r="N1439" i="1"/>
  <c r="N1438" i="1"/>
  <c r="N1437" i="1"/>
  <c r="N1436" i="1"/>
  <c r="N1435" i="1"/>
  <c r="N1434" i="1"/>
  <c r="N1433" i="1"/>
  <c r="N1432" i="1"/>
  <c r="N1431" i="1"/>
  <c r="N1430" i="1"/>
  <c r="N1429" i="1"/>
  <c r="N1428" i="1"/>
  <c r="N1427" i="1"/>
  <c r="N1426" i="1"/>
  <c r="N1425" i="1"/>
  <c r="N1424" i="1"/>
  <c r="N1423" i="1"/>
  <c r="N1422" i="1"/>
  <c r="N1421" i="1"/>
  <c r="N1420" i="1"/>
  <c r="N1419" i="1"/>
  <c r="N1418" i="1"/>
  <c r="N1417" i="1"/>
  <c r="N1416" i="1"/>
  <c r="N1415" i="1"/>
  <c r="N1414" i="1"/>
  <c r="N1413" i="1"/>
  <c r="N1412" i="1"/>
  <c r="N1411" i="1"/>
  <c r="N1410" i="1"/>
  <c r="N1409" i="1"/>
  <c r="N1408" i="1"/>
  <c r="N1407" i="1"/>
  <c r="N1406" i="1"/>
  <c r="N1405" i="1"/>
  <c r="N1404" i="1"/>
  <c r="N1403" i="1"/>
  <c r="N1402" i="1"/>
  <c r="N1401" i="1"/>
  <c r="N1400" i="1"/>
  <c r="N1399" i="1"/>
  <c r="N1398" i="1"/>
  <c r="N1397" i="1"/>
  <c r="N1396" i="1"/>
  <c r="N1395" i="1"/>
  <c r="N1394" i="1"/>
  <c r="N1393" i="1"/>
  <c r="N1392" i="1"/>
  <c r="N1391" i="1"/>
  <c r="N1390" i="1"/>
  <c r="N1389" i="1"/>
  <c r="N1388" i="1"/>
  <c r="N1387" i="1"/>
  <c r="N1386" i="1"/>
  <c r="N1385" i="1"/>
  <c r="N1384" i="1"/>
  <c r="N1383" i="1"/>
  <c r="N1382" i="1"/>
  <c r="N1381" i="1"/>
  <c r="N1380" i="1"/>
  <c r="N1379" i="1"/>
  <c r="N1378" i="1"/>
  <c r="N1377" i="1"/>
  <c r="N1376" i="1"/>
  <c r="N1375" i="1"/>
  <c r="N1374" i="1"/>
  <c r="N1373" i="1"/>
  <c r="N1372" i="1"/>
  <c r="N1371" i="1"/>
  <c r="N1370" i="1"/>
  <c r="N1369" i="1"/>
  <c r="N1368" i="1"/>
  <c r="N1367" i="1"/>
  <c r="N1366" i="1"/>
  <c r="N1365" i="1"/>
  <c r="N1364" i="1"/>
  <c r="N1363" i="1"/>
  <c r="N1362" i="1"/>
  <c r="N1361" i="1"/>
  <c r="N1360" i="1"/>
  <c r="N1359" i="1"/>
  <c r="N1358" i="1"/>
  <c r="N1357" i="1"/>
  <c r="N1356" i="1"/>
  <c r="N1355" i="1"/>
  <c r="N1354" i="1"/>
  <c r="N1353" i="1"/>
  <c r="N1352" i="1"/>
  <c r="N1351" i="1"/>
  <c r="N1350" i="1"/>
  <c r="N1349" i="1"/>
  <c r="N1348" i="1"/>
  <c r="N1347" i="1"/>
  <c r="N1346" i="1"/>
  <c r="N1345" i="1"/>
  <c r="N1344" i="1"/>
  <c r="N1343" i="1"/>
  <c r="N1342" i="1"/>
  <c r="N1341" i="1"/>
  <c r="N1340" i="1"/>
  <c r="N1339" i="1"/>
  <c r="N1338" i="1"/>
  <c r="N1337" i="1"/>
  <c r="N1336" i="1"/>
  <c r="N1335" i="1"/>
  <c r="N1334" i="1"/>
  <c r="N1333" i="1"/>
  <c r="N1332" i="1"/>
  <c r="N1331" i="1"/>
  <c r="N1330" i="1"/>
  <c r="N1329" i="1"/>
  <c r="N1328" i="1"/>
  <c r="N1327" i="1"/>
  <c r="N1326" i="1"/>
  <c r="N1325" i="1"/>
  <c r="N1324" i="1"/>
  <c r="N1323" i="1"/>
  <c r="N1322" i="1"/>
  <c r="N1321" i="1"/>
  <c r="N1320" i="1"/>
  <c r="N1319" i="1"/>
  <c r="N1318" i="1"/>
  <c r="N1317" i="1"/>
  <c r="N1316" i="1"/>
  <c r="N1315" i="1"/>
  <c r="N1314" i="1"/>
  <c r="N1313" i="1"/>
  <c r="N1312" i="1"/>
  <c r="N1311" i="1"/>
  <c r="N1310" i="1"/>
  <c r="N1309" i="1"/>
  <c r="N1308" i="1"/>
  <c r="N1307" i="1"/>
  <c r="N1306" i="1"/>
  <c r="N1305" i="1"/>
  <c r="N1304" i="1"/>
  <c r="N1303" i="1"/>
  <c r="N1302" i="1"/>
  <c r="N1301" i="1"/>
  <c r="N1300" i="1"/>
  <c r="N1299" i="1"/>
  <c r="N1298" i="1"/>
  <c r="N1297" i="1"/>
  <c r="N1296" i="1"/>
  <c r="N1295" i="1"/>
  <c r="N1294" i="1"/>
  <c r="N1293" i="1"/>
  <c r="N1292" i="1"/>
  <c r="N1291" i="1"/>
  <c r="N1290" i="1"/>
  <c r="N1289" i="1"/>
  <c r="N1288" i="1"/>
  <c r="N1287" i="1"/>
  <c r="N1286" i="1"/>
  <c r="N1285" i="1"/>
  <c r="N1284" i="1"/>
  <c r="N1283" i="1"/>
  <c r="N1282" i="1"/>
  <c r="N1281" i="1"/>
  <c r="N1280" i="1"/>
  <c r="N1279" i="1"/>
  <c r="N1278" i="1"/>
  <c r="N1277" i="1"/>
  <c r="N1276" i="1"/>
  <c r="N1275" i="1"/>
  <c r="N1274" i="1"/>
  <c r="N1273" i="1"/>
  <c r="N1272" i="1"/>
  <c r="N1271" i="1"/>
  <c r="N1270" i="1"/>
  <c r="N1269" i="1"/>
  <c r="N1268" i="1"/>
  <c r="N1267" i="1"/>
  <c r="N1266" i="1"/>
  <c r="N1265" i="1"/>
  <c r="N1264" i="1"/>
  <c r="N1263" i="1"/>
  <c r="N1262" i="1"/>
  <c r="N1261" i="1"/>
  <c r="N1260" i="1"/>
  <c r="N1259" i="1"/>
  <c r="N1258" i="1"/>
  <c r="N1257" i="1"/>
  <c r="N1256" i="1"/>
  <c r="N1255" i="1"/>
  <c r="N1254" i="1"/>
  <c r="N1253" i="1"/>
  <c r="R1154" i="1"/>
  <c r="R1153" i="1"/>
  <c r="R1149" i="1"/>
  <c r="R1148" i="1"/>
  <c r="R1147" i="1"/>
  <c r="R1146" i="1"/>
  <c r="R1145" i="1"/>
  <c r="R1144" i="1"/>
  <c r="R1143" i="1"/>
  <c r="R1142" i="1"/>
  <c r="R1141" i="1"/>
  <c r="R1140" i="1"/>
  <c r="R1155" i="1"/>
  <c r="R1156" i="1"/>
  <c r="R1172" i="1"/>
  <c r="P1211" i="1"/>
  <c r="P1213" i="1"/>
  <c r="R1248" i="1"/>
  <c r="N1139" i="1"/>
  <c r="P1139" i="1"/>
  <c r="Q1139" i="1"/>
  <c r="R1139" i="1"/>
  <c r="N1140" i="1"/>
  <c r="P1140" i="1"/>
  <c r="Q1140" i="1"/>
  <c r="N1141" i="1"/>
  <c r="P1141" i="1"/>
  <c r="Q1141" i="1"/>
  <c r="N1142" i="1"/>
  <c r="P1142" i="1"/>
  <c r="Q1142" i="1"/>
  <c r="N1143" i="1"/>
  <c r="P1143" i="1"/>
  <c r="Q1143" i="1"/>
  <c r="N1144" i="1"/>
  <c r="P1144" i="1"/>
  <c r="Q1144" i="1"/>
  <c r="N1145" i="1"/>
  <c r="P1145" i="1"/>
  <c r="Q1145" i="1"/>
  <c r="N1146" i="1"/>
  <c r="P1146" i="1"/>
  <c r="Q1146" i="1"/>
  <c r="N1147" i="1"/>
  <c r="P1147" i="1"/>
  <c r="Q1147" i="1"/>
  <c r="N1148" i="1"/>
  <c r="P1148" i="1"/>
  <c r="Q1148" i="1"/>
  <c r="N1149" i="1"/>
  <c r="P1149" i="1"/>
  <c r="Q1149" i="1"/>
  <c r="N1150" i="1"/>
  <c r="P1150" i="1"/>
  <c r="Q1150" i="1"/>
  <c r="R1150" i="1"/>
  <c r="N1151" i="1"/>
  <c r="P1151" i="1"/>
  <c r="Q1151" i="1"/>
  <c r="R1151" i="1"/>
  <c r="N1152" i="1"/>
  <c r="P1152" i="1"/>
  <c r="Q1152" i="1"/>
  <c r="R1152" i="1"/>
  <c r="N1153" i="1"/>
  <c r="P1153" i="1"/>
  <c r="Q1153" i="1"/>
  <c r="N1154" i="1"/>
  <c r="P1154" i="1"/>
  <c r="Q1154" i="1"/>
  <c r="N1155" i="1"/>
  <c r="P1155" i="1"/>
  <c r="Q1155" i="1"/>
  <c r="N1156" i="1"/>
  <c r="P1156" i="1"/>
  <c r="Q1156" i="1"/>
  <c r="N1157" i="1"/>
  <c r="P1157" i="1"/>
  <c r="Q1157" i="1"/>
  <c r="R1157" i="1"/>
  <c r="N1158" i="1"/>
  <c r="P1158" i="1"/>
  <c r="Q1158" i="1"/>
  <c r="R1158" i="1"/>
  <c r="N1159" i="1"/>
  <c r="P1159" i="1"/>
  <c r="Q1159" i="1"/>
  <c r="R1159" i="1"/>
  <c r="N1160" i="1"/>
  <c r="P1160" i="1"/>
  <c r="Q1160" i="1"/>
  <c r="R1160" i="1"/>
  <c r="N1161" i="1"/>
  <c r="P1161" i="1"/>
  <c r="Q1161" i="1"/>
  <c r="R1161" i="1"/>
  <c r="N1162" i="1"/>
  <c r="P1162" i="1"/>
  <c r="Q1162" i="1"/>
  <c r="R1162" i="1"/>
  <c r="N1163" i="1"/>
  <c r="P1163" i="1"/>
  <c r="Q1163" i="1"/>
  <c r="R1163" i="1"/>
  <c r="N1164" i="1"/>
  <c r="P1164" i="1"/>
  <c r="Q1164" i="1"/>
  <c r="R1164" i="1"/>
  <c r="N1165" i="1"/>
  <c r="P1165" i="1"/>
  <c r="Q1165" i="1"/>
  <c r="R1165" i="1"/>
  <c r="N1166" i="1"/>
  <c r="P1166" i="1"/>
  <c r="Q1166" i="1"/>
  <c r="R1166" i="1"/>
  <c r="N1167" i="1"/>
  <c r="P1167" i="1"/>
  <c r="Q1167" i="1"/>
  <c r="R1167" i="1"/>
  <c r="N1168" i="1"/>
  <c r="P1168" i="1"/>
  <c r="Q1168" i="1"/>
  <c r="R1168" i="1"/>
  <c r="N1169" i="1"/>
  <c r="P1169" i="1"/>
  <c r="Q1169" i="1"/>
  <c r="R1169" i="1"/>
  <c r="N1170" i="1"/>
  <c r="P1170" i="1"/>
  <c r="Q1170" i="1"/>
  <c r="R1170" i="1"/>
  <c r="N1171" i="1"/>
  <c r="P1171" i="1"/>
  <c r="Q1171" i="1"/>
  <c r="R1171" i="1"/>
  <c r="N1172" i="1"/>
  <c r="P1172" i="1"/>
  <c r="Q1172" i="1"/>
  <c r="N1173" i="1"/>
  <c r="P1173" i="1"/>
  <c r="Q1173" i="1"/>
  <c r="R1173" i="1"/>
  <c r="N1174" i="1"/>
  <c r="P1174" i="1"/>
  <c r="Q1174" i="1"/>
  <c r="R1174" i="1"/>
  <c r="N1175" i="1"/>
  <c r="P1175" i="1"/>
  <c r="Q1175" i="1"/>
  <c r="R1175" i="1"/>
  <c r="N1176" i="1"/>
  <c r="P1176" i="1"/>
  <c r="Q1176" i="1"/>
  <c r="R1176" i="1"/>
  <c r="N1177" i="1"/>
  <c r="P1177" i="1"/>
  <c r="Q1177" i="1"/>
  <c r="R1177" i="1"/>
  <c r="N1178" i="1"/>
  <c r="P1178" i="1"/>
  <c r="Q1178" i="1"/>
  <c r="R1178" i="1"/>
  <c r="N1179" i="1"/>
  <c r="P1179" i="1"/>
  <c r="Q1179" i="1"/>
  <c r="R1179" i="1"/>
  <c r="N1180" i="1"/>
  <c r="P1180" i="1"/>
  <c r="Q1180" i="1"/>
  <c r="R1180" i="1"/>
  <c r="N1181" i="1"/>
  <c r="P1181" i="1"/>
  <c r="Q1181" i="1"/>
  <c r="R1181" i="1"/>
  <c r="N1182" i="1"/>
  <c r="P1182" i="1"/>
  <c r="Q1182" i="1"/>
  <c r="R1182" i="1"/>
  <c r="N1183" i="1"/>
  <c r="P1183" i="1"/>
  <c r="Q1183" i="1"/>
  <c r="R1183" i="1"/>
  <c r="N1184" i="1"/>
  <c r="P1184" i="1"/>
  <c r="Q1184" i="1"/>
  <c r="R1184" i="1"/>
  <c r="N1185" i="1"/>
  <c r="P1185" i="1"/>
  <c r="Q1185" i="1"/>
  <c r="R1185" i="1"/>
  <c r="N1186" i="1"/>
  <c r="P1186" i="1"/>
  <c r="Q1186" i="1"/>
  <c r="R1186" i="1"/>
  <c r="N1187" i="1"/>
  <c r="P1187" i="1"/>
  <c r="Q1187" i="1"/>
  <c r="R1187" i="1"/>
  <c r="N1188" i="1"/>
  <c r="P1188" i="1"/>
  <c r="Q1188" i="1"/>
  <c r="R1188" i="1"/>
  <c r="N1189" i="1"/>
  <c r="P1189" i="1"/>
  <c r="Q1189" i="1"/>
  <c r="R1189" i="1"/>
  <c r="N1190" i="1"/>
  <c r="P1190" i="1"/>
  <c r="Q1190" i="1"/>
  <c r="R1190" i="1"/>
  <c r="N1191" i="1"/>
  <c r="P1191" i="1"/>
  <c r="Q1191" i="1"/>
  <c r="R1191" i="1"/>
  <c r="N1192" i="1"/>
  <c r="P1192" i="1"/>
  <c r="Q1192" i="1"/>
  <c r="R1192" i="1"/>
  <c r="N1193" i="1"/>
  <c r="P1193" i="1"/>
  <c r="Q1193" i="1"/>
  <c r="R1193" i="1"/>
  <c r="N1194" i="1"/>
  <c r="P1194" i="1"/>
  <c r="Q1194" i="1"/>
  <c r="R1194" i="1"/>
  <c r="N1195" i="1"/>
  <c r="P1195" i="1"/>
  <c r="Q1195" i="1"/>
  <c r="R1195" i="1"/>
  <c r="N1196" i="1"/>
  <c r="P1196" i="1"/>
  <c r="Q1196" i="1"/>
  <c r="R1196" i="1"/>
  <c r="N1197" i="1"/>
  <c r="P1197" i="1"/>
  <c r="Q1197" i="1"/>
  <c r="R1197" i="1"/>
  <c r="N1198" i="1"/>
  <c r="P1198" i="1"/>
  <c r="Q1198" i="1"/>
  <c r="R1198" i="1"/>
  <c r="N1199" i="1"/>
  <c r="P1199" i="1"/>
  <c r="Q1199" i="1"/>
  <c r="R1199" i="1"/>
  <c r="N1200" i="1"/>
  <c r="P1200" i="1"/>
  <c r="Q1200" i="1"/>
  <c r="R1200" i="1"/>
  <c r="N1201" i="1"/>
  <c r="P1201" i="1"/>
  <c r="Q1201" i="1"/>
  <c r="R1201" i="1"/>
  <c r="N1202" i="1"/>
  <c r="P1202" i="1"/>
  <c r="Q1202" i="1"/>
  <c r="R1202" i="1"/>
  <c r="N1203" i="1"/>
  <c r="P1203" i="1"/>
  <c r="Q1203" i="1"/>
  <c r="R1203" i="1"/>
  <c r="N1204" i="1"/>
  <c r="P1204" i="1"/>
  <c r="Q1204" i="1"/>
  <c r="R1204" i="1"/>
  <c r="N1205" i="1"/>
  <c r="P1205" i="1"/>
  <c r="Q1205" i="1"/>
  <c r="R1205" i="1"/>
  <c r="N1206" i="1"/>
  <c r="P1206" i="1"/>
  <c r="Q1206" i="1"/>
  <c r="R1206" i="1"/>
  <c r="N1207" i="1"/>
  <c r="P1207" i="1"/>
  <c r="Q1207" i="1"/>
  <c r="R1207" i="1"/>
  <c r="N1208" i="1"/>
  <c r="P1208" i="1"/>
  <c r="Q1208" i="1"/>
  <c r="R1208" i="1"/>
  <c r="N1209" i="1"/>
  <c r="P1209" i="1"/>
  <c r="Q1209" i="1"/>
  <c r="R1209" i="1"/>
  <c r="N1210" i="1"/>
  <c r="P1210" i="1"/>
  <c r="Q1210" i="1"/>
  <c r="R1210" i="1"/>
  <c r="N1211" i="1"/>
  <c r="Q1211" i="1"/>
  <c r="R1211" i="1"/>
  <c r="N1212" i="1"/>
  <c r="P1212" i="1"/>
  <c r="Q1212" i="1"/>
  <c r="R1212" i="1"/>
  <c r="N1213" i="1"/>
  <c r="Q1213" i="1"/>
  <c r="R1213" i="1"/>
  <c r="N1214" i="1"/>
  <c r="P1214" i="1"/>
  <c r="Q1214" i="1"/>
  <c r="R1214" i="1"/>
  <c r="N1215" i="1"/>
  <c r="P1215" i="1"/>
  <c r="Q1215" i="1"/>
  <c r="R1215" i="1"/>
  <c r="N1216" i="1"/>
  <c r="P1216" i="1"/>
  <c r="Q1216" i="1"/>
  <c r="R1216" i="1"/>
  <c r="N1217" i="1"/>
  <c r="P1217" i="1"/>
  <c r="Q1217" i="1"/>
  <c r="R1217" i="1"/>
  <c r="N1218" i="1"/>
  <c r="P1218" i="1"/>
  <c r="Q1218" i="1"/>
  <c r="R1218" i="1"/>
  <c r="N1219" i="1"/>
  <c r="P1219" i="1"/>
  <c r="Q1219" i="1"/>
  <c r="R1219" i="1"/>
  <c r="N1220" i="1"/>
  <c r="P1220" i="1"/>
  <c r="Q1220" i="1"/>
  <c r="R1220" i="1"/>
  <c r="N1221" i="1"/>
  <c r="P1221" i="1"/>
  <c r="Q1221" i="1"/>
  <c r="R1221" i="1"/>
  <c r="N1222" i="1"/>
  <c r="P1222" i="1"/>
  <c r="Q1222" i="1"/>
  <c r="R1222" i="1"/>
  <c r="N1223" i="1"/>
  <c r="P1223" i="1"/>
  <c r="Q1223" i="1"/>
  <c r="R1223" i="1"/>
  <c r="N1224" i="1"/>
  <c r="P1224" i="1"/>
  <c r="Q1224" i="1"/>
  <c r="R1224" i="1"/>
  <c r="N1225" i="1"/>
  <c r="P1225" i="1"/>
  <c r="Q1225" i="1"/>
  <c r="R1225" i="1"/>
  <c r="N1226" i="1"/>
  <c r="P1226" i="1"/>
  <c r="Q1226" i="1"/>
  <c r="R1226" i="1"/>
  <c r="N1227" i="1"/>
  <c r="P1227" i="1"/>
  <c r="Q1227" i="1"/>
  <c r="R1227" i="1"/>
  <c r="N1228" i="1"/>
  <c r="P1228" i="1"/>
  <c r="Q1228" i="1"/>
  <c r="R1228" i="1"/>
  <c r="N1229" i="1"/>
  <c r="P1229" i="1"/>
  <c r="Q1229" i="1"/>
  <c r="R1229" i="1"/>
  <c r="N1230" i="1"/>
  <c r="P1230" i="1"/>
  <c r="Q1230" i="1"/>
  <c r="R1230" i="1"/>
  <c r="N1231" i="1"/>
  <c r="P1231" i="1"/>
  <c r="Q1231" i="1"/>
  <c r="R1231" i="1"/>
  <c r="N1232" i="1"/>
  <c r="P1232" i="1"/>
  <c r="Q1232" i="1"/>
  <c r="R1232" i="1"/>
  <c r="N1233" i="1"/>
  <c r="P1233" i="1"/>
  <c r="Q1233" i="1"/>
  <c r="R1233" i="1"/>
  <c r="N1234" i="1"/>
  <c r="P1234" i="1"/>
  <c r="Q1234" i="1"/>
  <c r="R1234" i="1"/>
  <c r="N1235" i="1"/>
  <c r="P1235" i="1"/>
  <c r="Q1235" i="1"/>
  <c r="R1235" i="1"/>
  <c r="N1236" i="1"/>
  <c r="P1236" i="1"/>
  <c r="Q1236" i="1"/>
  <c r="R1236" i="1"/>
  <c r="N1237" i="1"/>
  <c r="P1237" i="1"/>
  <c r="Q1237" i="1"/>
  <c r="R1237" i="1"/>
  <c r="N1238" i="1"/>
  <c r="P1238" i="1"/>
  <c r="Q1238" i="1"/>
  <c r="R1238" i="1"/>
  <c r="N1239" i="1"/>
  <c r="P1239" i="1"/>
  <c r="Q1239" i="1"/>
  <c r="R1239" i="1"/>
  <c r="N1240" i="1"/>
  <c r="P1240" i="1"/>
  <c r="Q1240" i="1"/>
  <c r="R1240" i="1"/>
  <c r="N1241" i="1"/>
  <c r="P1241" i="1"/>
  <c r="Q1241" i="1"/>
  <c r="R1241" i="1"/>
  <c r="N1242" i="1"/>
  <c r="P1242" i="1"/>
  <c r="Q1242" i="1"/>
  <c r="R1242" i="1"/>
  <c r="N1243" i="1"/>
  <c r="P1243" i="1"/>
  <c r="Q1243" i="1"/>
  <c r="R1243" i="1"/>
  <c r="N1244" i="1"/>
  <c r="P1244" i="1"/>
  <c r="Q1244" i="1"/>
  <c r="R1244" i="1"/>
  <c r="N1245" i="1"/>
  <c r="P1245" i="1"/>
  <c r="Q1245" i="1"/>
  <c r="R1245" i="1"/>
  <c r="N1246" i="1"/>
  <c r="P1246" i="1"/>
  <c r="Q1246" i="1"/>
  <c r="R1246" i="1"/>
  <c r="N1247" i="1"/>
  <c r="P1247" i="1"/>
  <c r="Q1247" i="1"/>
  <c r="R1247" i="1"/>
  <c r="N1248" i="1"/>
  <c r="P1248" i="1"/>
  <c r="Q1248" i="1"/>
  <c r="N1249" i="1"/>
  <c r="P1249" i="1"/>
  <c r="Q1249" i="1"/>
  <c r="R1249" i="1"/>
  <c r="N1250" i="1"/>
  <c r="P1250" i="1"/>
  <c r="Q1250" i="1"/>
  <c r="R1250" i="1"/>
  <c r="N1252" i="1"/>
  <c r="P1252" i="1"/>
  <c r="P853" i="1" l="1"/>
  <c r="Q853" i="1"/>
  <c r="R853" i="1"/>
  <c r="N853" i="1"/>
  <c r="N662" i="1"/>
  <c r="E662" i="1"/>
  <c r="F662" i="1"/>
  <c r="G662" i="1"/>
  <c r="E663" i="1"/>
  <c r="F663" i="1"/>
  <c r="G663" i="1"/>
  <c r="E664" i="1"/>
  <c r="F664" i="1"/>
  <c r="G664" i="1"/>
  <c r="E665" i="1"/>
  <c r="F665" i="1"/>
  <c r="G665" i="1"/>
  <c r="E666" i="1"/>
  <c r="F666" i="1"/>
  <c r="G666" i="1"/>
  <c r="E667" i="1"/>
  <c r="F667" i="1"/>
  <c r="G667" i="1"/>
  <c r="E668" i="1"/>
  <c r="F668" i="1"/>
  <c r="G668" i="1"/>
  <c r="E669" i="1"/>
  <c r="F669" i="1"/>
  <c r="G669" i="1"/>
  <c r="E670" i="1"/>
  <c r="F670" i="1"/>
  <c r="G670" i="1"/>
  <c r="E671" i="1"/>
  <c r="F671" i="1"/>
  <c r="G671" i="1"/>
  <c r="E672" i="1"/>
  <c r="F672" i="1"/>
  <c r="G672" i="1"/>
  <c r="E673" i="1"/>
  <c r="F673" i="1"/>
  <c r="G673" i="1"/>
  <c r="E674" i="1"/>
  <c r="F674" i="1"/>
  <c r="G674" i="1"/>
  <c r="E675" i="1"/>
  <c r="F675" i="1"/>
  <c r="G675" i="1"/>
  <c r="E676" i="1"/>
  <c r="F676" i="1"/>
  <c r="G676" i="1"/>
  <c r="E677" i="1"/>
  <c r="F677" i="1"/>
  <c r="G677" i="1"/>
  <c r="E678" i="1"/>
  <c r="F678" i="1"/>
  <c r="G678" i="1"/>
  <c r="E679" i="1"/>
  <c r="F679" i="1"/>
  <c r="G679" i="1"/>
  <c r="E680" i="1"/>
  <c r="F680" i="1"/>
  <c r="G680" i="1"/>
  <c r="E681" i="1"/>
  <c r="F681" i="1"/>
  <c r="G681" i="1"/>
  <c r="E682" i="1"/>
  <c r="F682" i="1"/>
  <c r="G682" i="1"/>
  <c r="E683" i="1"/>
  <c r="F683" i="1"/>
  <c r="G683" i="1"/>
  <c r="E684" i="1"/>
  <c r="F684" i="1"/>
  <c r="G684" i="1"/>
  <c r="E685" i="1"/>
  <c r="F685" i="1"/>
  <c r="G685" i="1"/>
  <c r="E686" i="1"/>
  <c r="F686" i="1"/>
  <c r="G686" i="1"/>
  <c r="E687" i="1"/>
  <c r="F687" i="1"/>
  <c r="G687" i="1"/>
  <c r="E688" i="1"/>
  <c r="F688" i="1"/>
  <c r="G688" i="1"/>
  <c r="E689" i="1"/>
  <c r="F689" i="1"/>
  <c r="G689" i="1"/>
  <c r="E690" i="1"/>
  <c r="F690" i="1"/>
  <c r="G690" i="1"/>
  <c r="E691" i="1"/>
  <c r="F691" i="1"/>
  <c r="G691" i="1"/>
  <c r="E692" i="1"/>
  <c r="F692" i="1"/>
  <c r="G692" i="1"/>
  <c r="E693" i="1"/>
  <c r="F693" i="1"/>
  <c r="G693" i="1"/>
  <c r="E694" i="1"/>
  <c r="F694" i="1"/>
  <c r="G694" i="1"/>
  <c r="E695" i="1"/>
  <c r="F695" i="1"/>
  <c r="G695" i="1"/>
  <c r="E696" i="1"/>
  <c r="F696" i="1"/>
  <c r="G696" i="1"/>
  <c r="E697" i="1"/>
  <c r="F697" i="1"/>
  <c r="G697" i="1"/>
  <c r="E698" i="1"/>
  <c r="F698" i="1"/>
  <c r="G698" i="1"/>
  <c r="E699" i="1"/>
  <c r="F699" i="1"/>
  <c r="G699" i="1"/>
  <c r="E700" i="1"/>
  <c r="F700" i="1"/>
  <c r="G700" i="1"/>
  <c r="E701" i="1"/>
  <c r="F701" i="1"/>
  <c r="G701" i="1"/>
  <c r="E702" i="1"/>
  <c r="F702" i="1"/>
  <c r="G702" i="1"/>
  <c r="E703" i="1"/>
  <c r="F703" i="1"/>
  <c r="G703" i="1"/>
  <c r="E704" i="1"/>
  <c r="F704" i="1"/>
  <c r="G704" i="1"/>
  <c r="E705" i="1"/>
  <c r="F705" i="1"/>
  <c r="G705" i="1"/>
  <c r="E706" i="1"/>
  <c r="F706" i="1"/>
  <c r="G706" i="1"/>
  <c r="E707" i="1"/>
  <c r="F707" i="1"/>
  <c r="G707" i="1"/>
  <c r="E708" i="1"/>
  <c r="F708" i="1"/>
  <c r="G708" i="1"/>
  <c r="E709" i="1"/>
  <c r="F709" i="1"/>
  <c r="G709" i="1"/>
  <c r="E492" i="1"/>
  <c r="F492" i="1"/>
  <c r="G492" i="1"/>
  <c r="E493" i="1"/>
  <c r="F493" i="1"/>
  <c r="G493" i="1"/>
  <c r="E494" i="1"/>
  <c r="F494" i="1"/>
  <c r="G494" i="1"/>
  <c r="E495" i="1"/>
  <c r="F495" i="1"/>
  <c r="G495" i="1"/>
  <c r="E496" i="1"/>
  <c r="F496" i="1"/>
  <c r="G496" i="1"/>
  <c r="E497" i="1"/>
  <c r="F497" i="1"/>
  <c r="G497" i="1"/>
  <c r="E498" i="1"/>
  <c r="F498" i="1"/>
  <c r="G498" i="1"/>
  <c r="E499" i="1"/>
  <c r="F499" i="1"/>
  <c r="G499" i="1"/>
  <c r="E500" i="1"/>
  <c r="F500" i="1"/>
  <c r="G500" i="1"/>
  <c r="E501" i="1"/>
  <c r="F501" i="1"/>
  <c r="G501" i="1"/>
  <c r="E502" i="1"/>
  <c r="F502" i="1"/>
  <c r="G502" i="1"/>
  <c r="E503" i="1"/>
  <c r="F503" i="1"/>
  <c r="G503" i="1"/>
  <c r="E504" i="1"/>
  <c r="F504" i="1"/>
  <c r="G504" i="1"/>
  <c r="E505" i="1"/>
  <c r="F505" i="1"/>
  <c r="G505" i="1"/>
  <c r="E506" i="1"/>
  <c r="F506" i="1"/>
  <c r="G506" i="1"/>
  <c r="E507" i="1"/>
  <c r="F507" i="1"/>
  <c r="G507" i="1"/>
  <c r="E508" i="1"/>
  <c r="F508" i="1"/>
  <c r="G508" i="1"/>
  <c r="E509" i="1"/>
  <c r="F509" i="1"/>
  <c r="G509" i="1"/>
  <c r="E510" i="1"/>
  <c r="F510" i="1"/>
  <c r="G510" i="1"/>
  <c r="E511" i="1"/>
  <c r="F511" i="1"/>
  <c r="G511" i="1"/>
  <c r="E512" i="1"/>
  <c r="F512" i="1"/>
  <c r="G512" i="1"/>
  <c r="E513" i="1"/>
  <c r="F513" i="1"/>
  <c r="G513" i="1"/>
  <c r="E514" i="1"/>
  <c r="F514" i="1"/>
  <c r="G514" i="1"/>
  <c r="E515" i="1"/>
  <c r="F515" i="1"/>
  <c r="G515" i="1"/>
  <c r="E516" i="1"/>
  <c r="F516" i="1"/>
  <c r="G516" i="1"/>
  <c r="E517" i="1"/>
  <c r="F517" i="1"/>
  <c r="G517" i="1"/>
  <c r="E518" i="1"/>
  <c r="F518" i="1"/>
  <c r="G518" i="1"/>
  <c r="E519" i="1"/>
  <c r="F519" i="1"/>
  <c r="G519" i="1"/>
  <c r="E520" i="1"/>
  <c r="F520" i="1"/>
  <c r="G520" i="1"/>
  <c r="E521" i="1"/>
  <c r="F521" i="1"/>
  <c r="G521" i="1"/>
  <c r="E522" i="1"/>
  <c r="F522" i="1"/>
  <c r="G522" i="1"/>
  <c r="E523" i="1"/>
  <c r="F523" i="1"/>
  <c r="G523" i="1"/>
  <c r="E524" i="1"/>
  <c r="F524" i="1"/>
  <c r="G524" i="1"/>
  <c r="E525" i="1"/>
  <c r="F525" i="1"/>
  <c r="G525" i="1"/>
  <c r="E526" i="1"/>
  <c r="F526" i="1"/>
  <c r="G526" i="1"/>
  <c r="E527" i="1"/>
  <c r="F527" i="1"/>
  <c r="G527" i="1"/>
  <c r="E528" i="1"/>
  <c r="F528" i="1"/>
  <c r="G528" i="1"/>
  <c r="E529" i="1"/>
  <c r="F529" i="1"/>
  <c r="G529" i="1"/>
  <c r="E530" i="1"/>
  <c r="F530" i="1"/>
  <c r="G530" i="1"/>
  <c r="E531" i="1"/>
  <c r="F531" i="1"/>
  <c r="G531" i="1"/>
  <c r="E532" i="1"/>
  <c r="F532" i="1"/>
  <c r="G532" i="1"/>
  <c r="E533" i="1"/>
  <c r="F533" i="1"/>
  <c r="G533" i="1"/>
  <c r="E534" i="1"/>
  <c r="F534" i="1"/>
  <c r="G534" i="1"/>
  <c r="E535" i="1"/>
  <c r="F535" i="1"/>
  <c r="G535" i="1"/>
  <c r="E536" i="1"/>
  <c r="F536" i="1"/>
  <c r="G536" i="1"/>
  <c r="E537" i="1"/>
  <c r="F537" i="1"/>
  <c r="G537" i="1"/>
  <c r="E538" i="1"/>
  <c r="F538" i="1"/>
  <c r="G538" i="1"/>
  <c r="E539" i="1"/>
  <c r="F539" i="1"/>
  <c r="G539" i="1"/>
  <c r="E540" i="1"/>
  <c r="F540" i="1"/>
  <c r="G540" i="1"/>
  <c r="E541" i="1"/>
  <c r="F541" i="1"/>
  <c r="G541" i="1"/>
  <c r="E542" i="1"/>
  <c r="F542" i="1"/>
  <c r="G542" i="1"/>
  <c r="E543" i="1"/>
  <c r="F543" i="1"/>
  <c r="G543" i="1"/>
  <c r="E544" i="1"/>
  <c r="F544" i="1"/>
  <c r="G544" i="1"/>
  <c r="E545" i="1"/>
  <c r="F545" i="1"/>
  <c r="G545" i="1"/>
  <c r="E546" i="1"/>
  <c r="F546" i="1"/>
  <c r="G546" i="1"/>
  <c r="E547" i="1"/>
  <c r="F547" i="1"/>
  <c r="G547" i="1"/>
  <c r="E548" i="1"/>
  <c r="F548" i="1"/>
  <c r="G548" i="1"/>
  <c r="E549" i="1"/>
  <c r="F549" i="1"/>
  <c r="G549" i="1"/>
  <c r="E550" i="1"/>
  <c r="F550" i="1"/>
  <c r="G550" i="1"/>
  <c r="E551" i="1"/>
  <c r="F551" i="1"/>
  <c r="G551" i="1"/>
  <c r="E552" i="1"/>
  <c r="F552" i="1"/>
  <c r="G552" i="1"/>
  <c r="E553" i="1"/>
  <c r="F553" i="1"/>
  <c r="G553" i="1"/>
  <c r="E554" i="1"/>
  <c r="F554" i="1"/>
  <c r="G554" i="1"/>
  <c r="E555" i="1"/>
  <c r="F555" i="1"/>
  <c r="G555" i="1"/>
  <c r="E556" i="1"/>
  <c r="F556" i="1"/>
  <c r="G556" i="1"/>
  <c r="E557" i="1"/>
  <c r="F557" i="1"/>
  <c r="G557" i="1"/>
  <c r="E558" i="1"/>
  <c r="F558" i="1"/>
  <c r="G558" i="1"/>
  <c r="E559" i="1"/>
  <c r="F559" i="1"/>
  <c r="G559" i="1"/>
  <c r="E560" i="1"/>
  <c r="F560" i="1"/>
  <c r="G560" i="1"/>
  <c r="E561" i="1"/>
  <c r="F561" i="1"/>
  <c r="G561" i="1"/>
  <c r="E562" i="1"/>
  <c r="F562" i="1"/>
  <c r="G562" i="1"/>
  <c r="E563" i="1"/>
  <c r="F563" i="1"/>
  <c r="G563" i="1"/>
  <c r="E564" i="1"/>
  <c r="F564" i="1"/>
  <c r="G564" i="1"/>
  <c r="E565" i="1"/>
  <c r="F565" i="1"/>
  <c r="G565" i="1"/>
  <c r="E566" i="1"/>
  <c r="F566" i="1"/>
  <c r="G566" i="1"/>
  <c r="E567" i="1"/>
  <c r="F567" i="1"/>
  <c r="G567" i="1"/>
  <c r="E568" i="1"/>
  <c r="F568" i="1"/>
  <c r="G568" i="1"/>
  <c r="E569" i="1"/>
  <c r="F569" i="1"/>
  <c r="G569" i="1"/>
  <c r="E570" i="1"/>
  <c r="F570" i="1"/>
  <c r="G570" i="1"/>
  <c r="E571" i="1"/>
  <c r="F571" i="1"/>
  <c r="G571" i="1"/>
  <c r="E572" i="1"/>
  <c r="F572" i="1"/>
  <c r="G572" i="1"/>
  <c r="E573" i="1"/>
  <c r="F573" i="1"/>
  <c r="G573" i="1"/>
  <c r="E574" i="1"/>
  <c r="F574" i="1"/>
  <c r="G574" i="1"/>
  <c r="E575" i="1"/>
  <c r="F575" i="1"/>
  <c r="G575" i="1"/>
  <c r="E576" i="1"/>
  <c r="F576" i="1"/>
  <c r="G576" i="1"/>
  <c r="E577" i="1"/>
  <c r="F577" i="1"/>
  <c r="G577" i="1"/>
  <c r="E578" i="1"/>
  <c r="F578" i="1"/>
  <c r="G578" i="1"/>
  <c r="E579" i="1"/>
  <c r="F579" i="1"/>
  <c r="G579" i="1"/>
  <c r="E580" i="1"/>
  <c r="F580" i="1"/>
  <c r="G580" i="1"/>
  <c r="E581" i="1"/>
  <c r="F581" i="1"/>
  <c r="G581" i="1"/>
  <c r="E582" i="1"/>
  <c r="F582" i="1"/>
  <c r="G582" i="1"/>
  <c r="E583" i="1"/>
  <c r="F583" i="1"/>
  <c r="G583" i="1"/>
  <c r="E584" i="1"/>
  <c r="F584" i="1"/>
  <c r="G584" i="1"/>
  <c r="E585" i="1"/>
  <c r="F585" i="1"/>
  <c r="G585" i="1"/>
  <c r="E586" i="1"/>
  <c r="F586" i="1"/>
  <c r="G586" i="1"/>
  <c r="E587" i="1"/>
  <c r="F587" i="1"/>
  <c r="G587" i="1"/>
  <c r="E588" i="1"/>
  <c r="F588" i="1"/>
  <c r="G588" i="1"/>
  <c r="E589" i="1"/>
  <c r="F589" i="1"/>
  <c r="G589" i="1"/>
  <c r="E590" i="1"/>
  <c r="F590" i="1"/>
  <c r="G590" i="1"/>
  <c r="E591" i="1"/>
  <c r="F591" i="1"/>
  <c r="G591" i="1"/>
  <c r="E592" i="1"/>
  <c r="F592" i="1"/>
  <c r="G592" i="1"/>
  <c r="E593" i="1"/>
  <c r="F593" i="1"/>
  <c r="G593" i="1"/>
  <c r="E594" i="1"/>
  <c r="F594" i="1"/>
  <c r="G594" i="1"/>
  <c r="E595" i="1"/>
  <c r="F595" i="1"/>
  <c r="G595" i="1"/>
  <c r="E596" i="1"/>
  <c r="F596" i="1"/>
  <c r="G596" i="1"/>
  <c r="E597" i="1"/>
  <c r="F597" i="1"/>
  <c r="G597" i="1"/>
  <c r="E598" i="1"/>
  <c r="F598" i="1"/>
  <c r="G598" i="1"/>
  <c r="E599" i="1"/>
  <c r="F599" i="1"/>
  <c r="G599" i="1"/>
  <c r="E600" i="1"/>
  <c r="F600" i="1"/>
  <c r="G600" i="1"/>
  <c r="E601" i="1"/>
  <c r="F601" i="1"/>
  <c r="G601" i="1"/>
  <c r="E602" i="1"/>
  <c r="F602" i="1"/>
  <c r="G602" i="1"/>
  <c r="E603" i="1"/>
  <c r="F603" i="1"/>
  <c r="G603" i="1"/>
  <c r="E604" i="1"/>
  <c r="F604" i="1"/>
  <c r="G604" i="1"/>
  <c r="E605" i="1"/>
  <c r="F605" i="1"/>
  <c r="G605" i="1"/>
  <c r="E606" i="1"/>
  <c r="F606" i="1"/>
  <c r="G606" i="1"/>
  <c r="E607" i="1"/>
  <c r="F607" i="1"/>
  <c r="G607" i="1"/>
  <c r="E608" i="1"/>
  <c r="F608" i="1"/>
  <c r="G608" i="1"/>
  <c r="E609" i="1"/>
  <c r="F609" i="1"/>
  <c r="G609" i="1"/>
  <c r="E610" i="1"/>
  <c r="F610" i="1"/>
  <c r="G610" i="1"/>
  <c r="E611" i="1"/>
  <c r="F611" i="1"/>
  <c r="G611" i="1"/>
  <c r="E612" i="1"/>
  <c r="F612" i="1"/>
  <c r="G612" i="1"/>
  <c r="E613" i="1"/>
  <c r="F613" i="1"/>
  <c r="G613" i="1"/>
  <c r="E614" i="1"/>
  <c r="F614" i="1"/>
  <c r="G614" i="1"/>
  <c r="E615" i="1"/>
  <c r="F615" i="1"/>
  <c r="G615" i="1"/>
  <c r="E616" i="1"/>
  <c r="F616" i="1"/>
  <c r="G616" i="1"/>
  <c r="E617" i="1"/>
  <c r="F617" i="1"/>
  <c r="G617" i="1"/>
  <c r="E618" i="1"/>
  <c r="F618" i="1"/>
  <c r="G618" i="1"/>
  <c r="E619" i="1"/>
  <c r="F619" i="1"/>
  <c r="G619" i="1"/>
  <c r="E620" i="1"/>
  <c r="F620" i="1"/>
  <c r="G620" i="1"/>
  <c r="E621" i="1"/>
  <c r="F621" i="1"/>
  <c r="G621" i="1"/>
  <c r="E622" i="1"/>
  <c r="F622" i="1"/>
  <c r="G622" i="1"/>
  <c r="E623" i="1"/>
  <c r="F623" i="1"/>
  <c r="G623" i="1"/>
  <c r="E624" i="1"/>
  <c r="F624" i="1"/>
  <c r="G624" i="1"/>
  <c r="E625" i="1"/>
  <c r="F625" i="1"/>
  <c r="G625" i="1"/>
  <c r="E626" i="1"/>
  <c r="F626" i="1"/>
  <c r="G626" i="1"/>
  <c r="E627" i="1"/>
  <c r="F627" i="1"/>
  <c r="G627" i="1"/>
  <c r="E628" i="1"/>
  <c r="F628" i="1"/>
  <c r="G628" i="1"/>
  <c r="E629" i="1"/>
  <c r="F629" i="1"/>
  <c r="G629" i="1"/>
  <c r="E630" i="1"/>
  <c r="F630" i="1"/>
  <c r="G630" i="1"/>
  <c r="E631" i="1"/>
  <c r="F631" i="1"/>
  <c r="G631" i="1"/>
  <c r="E632" i="1"/>
  <c r="F632" i="1"/>
  <c r="G632" i="1"/>
  <c r="E633" i="1"/>
  <c r="F633" i="1"/>
  <c r="G633" i="1"/>
  <c r="E634" i="1"/>
  <c r="F634" i="1"/>
  <c r="G634" i="1"/>
  <c r="E635" i="1"/>
  <c r="F635" i="1"/>
  <c r="G635" i="1"/>
  <c r="E636" i="1"/>
  <c r="F636" i="1"/>
  <c r="G636" i="1"/>
  <c r="E637" i="1"/>
  <c r="F637" i="1"/>
  <c r="G637" i="1"/>
  <c r="E638" i="1"/>
  <c r="F638" i="1"/>
  <c r="G638" i="1"/>
  <c r="E639" i="1"/>
  <c r="F639" i="1"/>
  <c r="G639" i="1"/>
  <c r="E640" i="1"/>
  <c r="F640" i="1"/>
  <c r="G640" i="1"/>
  <c r="E641" i="1"/>
  <c r="F641" i="1"/>
  <c r="G641" i="1"/>
  <c r="E642" i="1"/>
  <c r="F642" i="1"/>
  <c r="G642" i="1"/>
  <c r="E643" i="1"/>
  <c r="F643" i="1"/>
  <c r="G643" i="1"/>
  <c r="E644" i="1"/>
  <c r="F644" i="1"/>
  <c r="G644" i="1"/>
  <c r="E645" i="1"/>
  <c r="F645" i="1"/>
  <c r="G645" i="1"/>
  <c r="E646" i="1"/>
  <c r="F646" i="1"/>
  <c r="G646" i="1"/>
  <c r="E647" i="1"/>
  <c r="F647" i="1"/>
  <c r="G647" i="1"/>
  <c r="E648" i="1"/>
  <c r="F648" i="1"/>
  <c r="G648" i="1"/>
  <c r="E649" i="1"/>
  <c r="F649" i="1"/>
  <c r="G649" i="1"/>
  <c r="E650" i="1"/>
  <c r="F650" i="1"/>
  <c r="G650" i="1"/>
  <c r="E651" i="1"/>
  <c r="F651" i="1"/>
  <c r="G651" i="1"/>
  <c r="E652" i="1"/>
  <c r="F652" i="1"/>
  <c r="G652" i="1"/>
  <c r="E653" i="1"/>
  <c r="F653" i="1"/>
  <c r="G653" i="1"/>
  <c r="E654" i="1"/>
  <c r="F654" i="1"/>
  <c r="G654" i="1"/>
  <c r="E655" i="1"/>
  <c r="F655" i="1"/>
  <c r="G655" i="1"/>
  <c r="E656" i="1"/>
  <c r="F656" i="1"/>
  <c r="G656" i="1"/>
  <c r="E657" i="1"/>
  <c r="F657" i="1"/>
  <c r="G657" i="1"/>
  <c r="E658" i="1"/>
  <c r="F658" i="1"/>
  <c r="G658" i="1"/>
  <c r="E659" i="1"/>
  <c r="F659" i="1"/>
  <c r="G659" i="1"/>
  <c r="E660" i="1"/>
  <c r="F660" i="1"/>
  <c r="G660" i="1"/>
  <c r="E661" i="1"/>
  <c r="F661" i="1"/>
  <c r="G661" i="1"/>
  <c r="E491" i="1"/>
  <c r="G491" i="1"/>
  <c r="F491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144" i="1"/>
  <c r="P250" i="1"/>
  <c r="P408" i="1"/>
  <c r="P407" i="1"/>
  <c r="P434" i="1"/>
  <c r="P439" i="1"/>
  <c r="P445" i="1"/>
  <c r="Q445" i="1"/>
  <c r="P475" i="1"/>
  <c r="Q475" i="1"/>
  <c r="P476" i="1"/>
  <c r="Q476" i="1"/>
  <c r="R14" i="1"/>
  <c r="R135" i="1"/>
  <c r="Q135" i="1"/>
  <c r="P142" i="1"/>
  <c r="P135" i="1"/>
  <c r="N135" i="1"/>
  <c r="W23" i="2" l="1"/>
  <c r="V23" i="2"/>
  <c r="U23" i="2"/>
  <c r="S23" i="2"/>
  <c r="R23" i="2"/>
  <c r="P23" i="2"/>
  <c r="U14" i="2" l="1"/>
  <c r="S14" i="2"/>
  <c r="R14" i="2"/>
  <c r="P14" i="2"/>
  <c r="R854" i="1" l="1"/>
  <c r="Q854" i="1"/>
  <c r="P854" i="1"/>
  <c r="N854" i="1"/>
  <c r="N796" i="1" l="1"/>
  <c r="P796" i="1"/>
  <c r="Q796" i="1"/>
  <c r="R796" i="1"/>
  <c r="N797" i="1"/>
  <c r="P797" i="1"/>
  <c r="Q797" i="1"/>
  <c r="R797" i="1"/>
  <c r="N798" i="1"/>
  <c r="P798" i="1"/>
  <c r="Q798" i="1"/>
  <c r="R798" i="1"/>
  <c r="N799" i="1"/>
  <c r="P799" i="1"/>
  <c r="Q799" i="1"/>
  <c r="R799" i="1"/>
  <c r="N800" i="1"/>
  <c r="P800" i="1"/>
  <c r="Q800" i="1"/>
  <c r="R800" i="1"/>
  <c r="N801" i="1"/>
  <c r="P801" i="1"/>
  <c r="Q801" i="1"/>
  <c r="R801" i="1"/>
  <c r="N802" i="1"/>
  <c r="P802" i="1"/>
  <c r="Q802" i="1"/>
  <c r="R802" i="1"/>
  <c r="N803" i="1"/>
  <c r="P803" i="1"/>
  <c r="Q803" i="1"/>
  <c r="R803" i="1"/>
  <c r="N804" i="1"/>
  <c r="P804" i="1"/>
  <c r="Q804" i="1"/>
  <c r="R804" i="1"/>
  <c r="N805" i="1"/>
  <c r="P805" i="1"/>
  <c r="Q805" i="1"/>
  <c r="R805" i="1"/>
  <c r="N806" i="1"/>
  <c r="P806" i="1"/>
  <c r="Q806" i="1"/>
  <c r="R806" i="1"/>
  <c r="N807" i="1"/>
  <c r="P807" i="1"/>
  <c r="Q807" i="1"/>
  <c r="R807" i="1"/>
  <c r="N808" i="1"/>
  <c r="P808" i="1"/>
  <c r="Q808" i="1"/>
  <c r="R808" i="1"/>
  <c r="N809" i="1"/>
  <c r="P809" i="1"/>
  <c r="Q809" i="1"/>
  <c r="R809" i="1"/>
  <c r="N810" i="1"/>
  <c r="P810" i="1"/>
  <c r="Q810" i="1"/>
  <c r="R810" i="1"/>
  <c r="N811" i="1"/>
  <c r="P811" i="1"/>
  <c r="Q811" i="1"/>
  <c r="R811" i="1"/>
  <c r="N812" i="1"/>
  <c r="P812" i="1"/>
  <c r="Q812" i="1"/>
  <c r="R812" i="1"/>
  <c r="N813" i="1"/>
  <c r="P813" i="1"/>
  <c r="Q813" i="1"/>
  <c r="R813" i="1"/>
  <c r="N814" i="1"/>
  <c r="P814" i="1"/>
  <c r="Q814" i="1"/>
  <c r="R814" i="1"/>
  <c r="N815" i="1"/>
  <c r="P815" i="1"/>
  <c r="Q815" i="1"/>
  <c r="R815" i="1"/>
  <c r="N816" i="1"/>
  <c r="P816" i="1"/>
  <c r="Q816" i="1"/>
  <c r="R816" i="1"/>
  <c r="N817" i="1"/>
  <c r="P817" i="1"/>
  <c r="Q817" i="1"/>
  <c r="R817" i="1"/>
  <c r="N818" i="1"/>
  <c r="P818" i="1"/>
  <c r="Q818" i="1"/>
  <c r="R818" i="1"/>
  <c r="N819" i="1"/>
  <c r="P819" i="1"/>
  <c r="Q819" i="1"/>
  <c r="R819" i="1"/>
  <c r="N820" i="1"/>
  <c r="P820" i="1"/>
  <c r="Q820" i="1"/>
  <c r="R820" i="1"/>
  <c r="N821" i="1"/>
  <c r="P821" i="1"/>
  <c r="Q821" i="1"/>
  <c r="R821" i="1"/>
  <c r="N822" i="1"/>
  <c r="P822" i="1"/>
  <c r="Q822" i="1"/>
  <c r="R822" i="1"/>
  <c r="N823" i="1"/>
  <c r="P823" i="1"/>
  <c r="Q823" i="1"/>
  <c r="R823" i="1"/>
  <c r="N824" i="1"/>
  <c r="P824" i="1"/>
  <c r="Q824" i="1"/>
  <c r="R824" i="1"/>
  <c r="N825" i="1"/>
  <c r="P825" i="1"/>
  <c r="Q825" i="1"/>
  <c r="R825" i="1"/>
  <c r="N826" i="1"/>
  <c r="P826" i="1"/>
  <c r="Q826" i="1"/>
  <c r="R826" i="1"/>
  <c r="N827" i="1"/>
  <c r="P827" i="1"/>
  <c r="Q827" i="1"/>
  <c r="R827" i="1"/>
  <c r="N828" i="1"/>
  <c r="P828" i="1"/>
  <c r="Q828" i="1"/>
  <c r="R828" i="1"/>
  <c r="N829" i="1"/>
  <c r="P829" i="1"/>
  <c r="Q829" i="1"/>
  <c r="R829" i="1"/>
  <c r="N830" i="1"/>
  <c r="P830" i="1"/>
  <c r="Q830" i="1"/>
  <c r="R830" i="1"/>
  <c r="N831" i="1"/>
  <c r="P831" i="1"/>
  <c r="Q831" i="1"/>
  <c r="R831" i="1"/>
  <c r="N832" i="1"/>
  <c r="P832" i="1"/>
  <c r="Q832" i="1"/>
  <c r="R832" i="1"/>
  <c r="N833" i="1"/>
  <c r="P833" i="1"/>
  <c r="Q833" i="1"/>
  <c r="R833" i="1"/>
  <c r="N834" i="1"/>
  <c r="P834" i="1"/>
  <c r="Q834" i="1"/>
  <c r="R834" i="1"/>
  <c r="N835" i="1"/>
  <c r="P835" i="1"/>
  <c r="Q835" i="1"/>
  <c r="R835" i="1"/>
  <c r="N836" i="1"/>
  <c r="P836" i="1"/>
  <c r="Q836" i="1"/>
  <c r="R836" i="1"/>
  <c r="N837" i="1"/>
  <c r="P837" i="1"/>
  <c r="Q837" i="1"/>
  <c r="R837" i="1"/>
  <c r="N838" i="1"/>
  <c r="P838" i="1"/>
  <c r="Q838" i="1"/>
  <c r="R838" i="1"/>
  <c r="N839" i="1"/>
  <c r="P839" i="1"/>
  <c r="Q839" i="1"/>
  <c r="R839" i="1"/>
  <c r="N840" i="1"/>
  <c r="P840" i="1"/>
  <c r="Q840" i="1"/>
  <c r="R840" i="1"/>
  <c r="N841" i="1"/>
  <c r="P841" i="1"/>
  <c r="Q841" i="1"/>
  <c r="R841" i="1"/>
  <c r="N842" i="1"/>
  <c r="P842" i="1"/>
  <c r="Q842" i="1"/>
  <c r="R842" i="1"/>
  <c r="N843" i="1"/>
  <c r="P843" i="1"/>
  <c r="Q843" i="1"/>
  <c r="R843" i="1"/>
  <c r="N844" i="1"/>
  <c r="P844" i="1"/>
  <c r="Q844" i="1"/>
  <c r="R844" i="1"/>
  <c r="N845" i="1"/>
  <c r="P845" i="1"/>
  <c r="Q845" i="1"/>
  <c r="R845" i="1"/>
  <c r="N846" i="1"/>
  <c r="P846" i="1"/>
  <c r="Q846" i="1"/>
  <c r="R846" i="1"/>
  <c r="N847" i="1"/>
  <c r="P847" i="1"/>
  <c r="Q847" i="1"/>
  <c r="R847" i="1"/>
  <c r="N848" i="1"/>
  <c r="P848" i="1"/>
  <c r="Q848" i="1"/>
  <c r="R848" i="1"/>
  <c r="N849" i="1"/>
  <c r="P849" i="1"/>
  <c r="Q849" i="1"/>
  <c r="R849" i="1"/>
  <c r="N850" i="1"/>
  <c r="P850" i="1"/>
  <c r="Q850" i="1"/>
  <c r="R850" i="1"/>
  <c r="N851" i="1"/>
  <c r="P851" i="1"/>
  <c r="Q851" i="1"/>
  <c r="R851" i="1"/>
  <c r="N852" i="1"/>
  <c r="P852" i="1"/>
  <c r="Q852" i="1"/>
  <c r="R852" i="1"/>
  <c r="R795" i="1"/>
  <c r="Q795" i="1"/>
  <c r="P795" i="1"/>
  <c r="N795" i="1"/>
  <c r="N784" i="1" l="1"/>
  <c r="P784" i="1"/>
  <c r="Q784" i="1"/>
  <c r="R784" i="1"/>
  <c r="N785" i="1"/>
  <c r="P785" i="1"/>
  <c r="Q785" i="1"/>
  <c r="R785" i="1"/>
  <c r="N786" i="1"/>
  <c r="P786" i="1"/>
  <c r="Q786" i="1"/>
  <c r="R786" i="1"/>
  <c r="N787" i="1"/>
  <c r="P787" i="1"/>
  <c r="Q787" i="1"/>
  <c r="R787" i="1"/>
  <c r="N788" i="1"/>
  <c r="P788" i="1"/>
  <c r="Q788" i="1"/>
  <c r="R788" i="1"/>
  <c r="N789" i="1"/>
  <c r="P789" i="1"/>
  <c r="Q789" i="1"/>
  <c r="R789" i="1"/>
  <c r="N790" i="1"/>
  <c r="P790" i="1"/>
  <c r="Q790" i="1"/>
  <c r="R790" i="1"/>
  <c r="N791" i="1"/>
  <c r="P791" i="1"/>
  <c r="Q791" i="1"/>
  <c r="R791" i="1"/>
  <c r="N792" i="1"/>
  <c r="P792" i="1"/>
  <c r="Q792" i="1"/>
  <c r="R792" i="1"/>
  <c r="R783" i="1"/>
  <c r="Q783" i="1"/>
  <c r="P783" i="1"/>
  <c r="N783" i="1"/>
  <c r="N664" i="1" l="1"/>
  <c r="O664" i="1"/>
  <c r="N665" i="1"/>
  <c r="O665" i="1"/>
  <c r="N666" i="1"/>
  <c r="O666" i="1"/>
  <c r="N667" i="1"/>
  <c r="O667" i="1"/>
  <c r="N668" i="1"/>
  <c r="O668" i="1"/>
  <c r="N669" i="1"/>
  <c r="O669" i="1"/>
  <c r="N670" i="1"/>
  <c r="O670" i="1"/>
  <c r="N671" i="1"/>
  <c r="O671" i="1"/>
  <c r="N672" i="1"/>
  <c r="O672" i="1"/>
  <c r="N673" i="1"/>
  <c r="O673" i="1"/>
  <c r="N674" i="1"/>
  <c r="O674" i="1"/>
  <c r="N675" i="1"/>
  <c r="O675" i="1"/>
  <c r="N676" i="1"/>
  <c r="O676" i="1"/>
  <c r="N677" i="1"/>
  <c r="O677" i="1"/>
  <c r="N678" i="1"/>
  <c r="O678" i="1"/>
  <c r="N679" i="1"/>
  <c r="O679" i="1"/>
  <c r="N680" i="1"/>
  <c r="O680" i="1"/>
  <c r="N681" i="1"/>
  <c r="O681" i="1"/>
  <c r="N682" i="1"/>
  <c r="O682" i="1"/>
  <c r="N683" i="1"/>
  <c r="O683" i="1"/>
  <c r="N684" i="1"/>
  <c r="O684" i="1"/>
  <c r="N685" i="1"/>
  <c r="O685" i="1"/>
  <c r="N686" i="1"/>
  <c r="O686" i="1"/>
  <c r="N687" i="1"/>
  <c r="O687" i="1"/>
  <c r="N688" i="1"/>
  <c r="O688" i="1"/>
  <c r="N689" i="1"/>
  <c r="O689" i="1"/>
  <c r="N690" i="1"/>
  <c r="O690" i="1"/>
  <c r="N691" i="1"/>
  <c r="O691" i="1"/>
  <c r="N692" i="1"/>
  <c r="O692" i="1"/>
  <c r="N693" i="1"/>
  <c r="O693" i="1"/>
  <c r="N694" i="1"/>
  <c r="O694" i="1"/>
  <c r="N695" i="1"/>
  <c r="O695" i="1"/>
  <c r="N696" i="1"/>
  <c r="O696" i="1"/>
  <c r="N697" i="1"/>
  <c r="O697" i="1"/>
  <c r="N698" i="1"/>
  <c r="O698" i="1"/>
  <c r="N699" i="1"/>
  <c r="O699" i="1"/>
  <c r="N700" i="1"/>
  <c r="O700" i="1"/>
  <c r="N701" i="1"/>
  <c r="O701" i="1"/>
  <c r="N702" i="1"/>
  <c r="O702" i="1"/>
  <c r="N703" i="1"/>
  <c r="O703" i="1"/>
  <c r="N704" i="1"/>
  <c r="O704" i="1"/>
  <c r="N705" i="1"/>
  <c r="O705" i="1"/>
  <c r="N706" i="1"/>
  <c r="O706" i="1"/>
  <c r="N707" i="1"/>
  <c r="O707" i="1"/>
  <c r="N708" i="1"/>
  <c r="O708" i="1"/>
  <c r="N709" i="1"/>
  <c r="O709" i="1"/>
  <c r="O710" i="1"/>
  <c r="O663" i="1"/>
  <c r="N663" i="1"/>
  <c r="N661" i="1" l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477" i="1"/>
  <c r="P477" i="1"/>
  <c r="Q477" i="1"/>
  <c r="N478" i="1"/>
  <c r="P478" i="1"/>
  <c r="Q478" i="1"/>
  <c r="N479" i="1"/>
  <c r="P479" i="1"/>
  <c r="Q479" i="1"/>
  <c r="N480" i="1"/>
  <c r="P480" i="1"/>
  <c r="Q480" i="1"/>
  <c r="N481" i="1"/>
  <c r="P481" i="1"/>
  <c r="Q481" i="1"/>
  <c r="N482" i="1"/>
  <c r="P482" i="1"/>
  <c r="Q482" i="1"/>
  <c r="N483" i="1"/>
  <c r="P483" i="1"/>
  <c r="Q483" i="1"/>
  <c r="N484" i="1"/>
  <c r="P484" i="1"/>
  <c r="Q484" i="1"/>
  <c r="N485" i="1"/>
  <c r="P485" i="1"/>
  <c r="Q485" i="1"/>
  <c r="N486" i="1"/>
  <c r="P486" i="1"/>
  <c r="Q486" i="1"/>
  <c r="N487" i="1"/>
  <c r="P487" i="1"/>
  <c r="Q487" i="1"/>
  <c r="N488" i="1"/>
  <c r="P488" i="1"/>
  <c r="Q488" i="1"/>
  <c r="N489" i="1"/>
  <c r="P489" i="1"/>
  <c r="Q489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476" i="1"/>
  <c r="P137" i="1" l="1"/>
  <c r="Q137" i="1"/>
  <c r="R137" i="1"/>
  <c r="P138" i="1"/>
  <c r="Q138" i="1"/>
  <c r="R138" i="1"/>
  <c r="P139" i="1"/>
  <c r="Q139" i="1"/>
  <c r="R139" i="1"/>
  <c r="P140" i="1"/>
  <c r="Q140" i="1"/>
  <c r="R140" i="1"/>
  <c r="P141" i="1"/>
  <c r="Q141" i="1"/>
  <c r="R141" i="1"/>
  <c r="Q142" i="1"/>
  <c r="R142" i="1"/>
  <c r="P144" i="1"/>
  <c r="Q144" i="1"/>
  <c r="P145" i="1"/>
  <c r="Q145" i="1"/>
  <c r="P146" i="1"/>
  <c r="Q146" i="1"/>
  <c r="P147" i="1"/>
  <c r="Q147" i="1"/>
  <c r="P148" i="1"/>
  <c r="Q148" i="1"/>
  <c r="P149" i="1"/>
  <c r="Q149" i="1"/>
  <c r="P150" i="1"/>
  <c r="Q150" i="1"/>
  <c r="P151" i="1"/>
  <c r="Q151" i="1"/>
  <c r="P152" i="1"/>
  <c r="Q152" i="1"/>
  <c r="P153" i="1"/>
  <c r="Q153" i="1"/>
  <c r="P154" i="1"/>
  <c r="Q154" i="1"/>
  <c r="P155" i="1"/>
  <c r="Q155" i="1"/>
  <c r="P156" i="1"/>
  <c r="Q156" i="1"/>
  <c r="P157" i="1"/>
  <c r="Q157" i="1"/>
  <c r="P158" i="1"/>
  <c r="Q158" i="1"/>
  <c r="P159" i="1"/>
  <c r="Q159" i="1"/>
  <c r="P160" i="1"/>
  <c r="Q160" i="1"/>
  <c r="P161" i="1"/>
  <c r="Q161" i="1"/>
  <c r="P162" i="1"/>
  <c r="Q162" i="1"/>
  <c r="P163" i="1"/>
  <c r="Q163" i="1"/>
  <c r="P164" i="1"/>
  <c r="Q164" i="1"/>
  <c r="P165" i="1"/>
  <c r="Q165" i="1"/>
  <c r="P166" i="1"/>
  <c r="Q166" i="1"/>
  <c r="P167" i="1"/>
  <c r="Q167" i="1"/>
  <c r="P168" i="1"/>
  <c r="Q168" i="1"/>
  <c r="P169" i="1"/>
  <c r="Q169" i="1"/>
  <c r="P170" i="1"/>
  <c r="Q170" i="1"/>
  <c r="P171" i="1"/>
  <c r="Q171" i="1"/>
  <c r="P172" i="1"/>
  <c r="Q172" i="1"/>
  <c r="P173" i="1"/>
  <c r="Q173" i="1"/>
  <c r="P174" i="1"/>
  <c r="Q174" i="1"/>
  <c r="P175" i="1"/>
  <c r="Q175" i="1"/>
  <c r="P176" i="1"/>
  <c r="Q176" i="1"/>
  <c r="P177" i="1"/>
  <c r="Q177" i="1"/>
  <c r="P178" i="1"/>
  <c r="Q178" i="1"/>
  <c r="P179" i="1"/>
  <c r="Q179" i="1"/>
  <c r="P180" i="1"/>
  <c r="Q180" i="1"/>
  <c r="P181" i="1"/>
  <c r="Q181" i="1"/>
  <c r="P182" i="1"/>
  <c r="Q182" i="1"/>
  <c r="P183" i="1"/>
  <c r="Q183" i="1"/>
  <c r="P184" i="1"/>
  <c r="Q184" i="1"/>
  <c r="P185" i="1"/>
  <c r="Q185" i="1"/>
  <c r="P186" i="1"/>
  <c r="Q186" i="1"/>
  <c r="P187" i="1"/>
  <c r="Q187" i="1"/>
  <c r="P188" i="1"/>
  <c r="Q188" i="1"/>
  <c r="P189" i="1"/>
  <c r="Q189" i="1"/>
  <c r="P190" i="1"/>
  <c r="Q190" i="1"/>
  <c r="P191" i="1"/>
  <c r="Q191" i="1"/>
  <c r="P192" i="1"/>
  <c r="Q192" i="1"/>
  <c r="P193" i="1"/>
  <c r="Q193" i="1"/>
  <c r="P194" i="1"/>
  <c r="Q194" i="1"/>
  <c r="P195" i="1"/>
  <c r="Q195" i="1"/>
  <c r="P196" i="1"/>
  <c r="Q196" i="1"/>
  <c r="P197" i="1"/>
  <c r="Q197" i="1"/>
  <c r="P198" i="1"/>
  <c r="Q198" i="1"/>
  <c r="P199" i="1"/>
  <c r="Q199" i="1"/>
  <c r="P200" i="1"/>
  <c r="Q200" i="1"/>
  <c r="P201" i="1"/>
  <c r="Q201" i="1"/>
  <c r="P202" i="1"/>
  <c r="Q202" i="1"/>
  <c r="P203" i="1"/>
  <c r="Q203" i="1"/>
  <c r="P204" i="1"/>
  <c r="Q204" i="1"/>
  <c r="P205" i="1"/>
  <c r="Q205" i="1"/>
  <c r="P206" i="1"/>
  <c r="Q206" i="1"/>
  <c r="P207" i="1"/>
  <c r="Q207" i="1"/>
  <c r="P208" i="1"/>
  <c r="Q208" i="1"/>
  <c r="P209" i="1"/>
  <c r="Q209" i="1"/>
  <c r="P210" i="1"/>
  <c r="Q210" i="1"/>
  <c r="P211" i="1"/>
  <c r="Q211" i="1"/>
  <c r="P212" i="1"/>
  <c r="Q212" i="1"/>
  <c r="P213" i="1"/>
  <c r="Q213" i="1"/>
  <c r="P214" i="1"/>
  <c r="Q214" i="1"/>
  <c r="P215" i="1"/>
  <c r="Q215" i="1"/>
  <c r="P216" i="1"/>
  <c r="Q216" i="1"/>
  <c r="P217" i="1"/>
  <c r="Q217" i="1"/>
  <c r="P218" i="1"/>
  <c r="Q218" i="1"/>
  <c r="P219" i="1"/>
  <c r="Q219" i="1"/>
  <c r="P220" i="1"/>
  <c r="Q220" i="1"/>
  <c r="P221" i="1"/>
  <c r="Q221" i="1"/>
  <c r="P222" i="1"/>
  <c r="Q222" i="1"/>
  <c r="P223" i="1"/>
  <c r="Q223" i="1"/>
  <c r="P224" i="1"/>
  <c r="Q224" i="1"/>
  <c r="P225" i="1"/>
  <c r="Q225" i="1"/>
  <c r="P226" i="1"/>
  <c r="Q226" i="1"/>
  <c r="P227" i="1"/>
  <c r="Q227" i="1"/>
  <c r="P228" i="1"/>
  <c r="Q228" i="1"/>
  <c r="P229" i="1"/>
  <c r="Q229" i="1"/>
  <c r="P230" i="1"/>
  <c r="Q230" i="1"/>
  <c r="P231" i="1"/>
  <c r="Q231" i="1"/>
  <c r="P232" i="1"/>
  <c r="Q232" i="1"/>
  <c r="P233" i="1"/>
  <c r="Q233" i="1"/>
  <c r="P234" i="1"/>
  <c r="Q234" i="1"/>
  <c r="P235" i="1"/>
  <c r="Q235" i="1"/>
  <c r="P236" i="1"/>
  <c r="Q236" i="1"/>
  <c r="P237" i="1"/>
  <c r="Q237" i="1"/>
  <c r="P238" i="1"/>
  <c r="Q238" i="1"/>
  <c r="P239" i="1"/>
  <c r="Q239" i="1"/>
  <c r="P240" i="1"/>
  <c r="Q240" i="1"/>
  <c r="P241" i="1"/>
  <c r="Q241" i="1"/>
  <c r="P242" i="1"/>
  <c r="Q242" i="1"/>
  <c r="P243" i="1"/>
  <c r="Q243" i="1"/>
  <c r="P244" i="1"/>
  <c r="Q244" i="1"/>
  <c r="P245" i="1"/>
  <c r="Q245" i="1"/>
  <c r="P246" i="1"/>
  <c r="Q246" i="1"/>
  <c r="P247" i="1"/>
  <c r="Q247" i="1"/>
  <c r="P248" i="1"/>
  <c r="Q248" i="1"/>
  <c r="P249" i="1"/>
  <c r="Q249" i="1"/>
  <c r="Q250" i="1"/>
  <c r="P251" i="1"/>
  <c r="Q251" i="1"/>
  <c r="P252" i="1"/>
  <c r="Q252" i="1"/>
  <c r="P253" i="1"/>
  <c r="Q253" i="1"/>
  <c r="P254" i="1"/>
  <c r="Q254" i="1"/>
  <c r="P255" i="1"/>
  <c r="Q255" i="1"/>
  <c r="P256" i="1"/>
  <c r="Q256" i="1"/>
  <c r="P257" i="1"/>
  <c r="Q257" i="1"/>
  <c r="P258" i="1"/>
  <c r="Q258" i="1"/>
  <c r="P259" i="1"/>
  <c r="Q259" i="1"/>
  <c r="P260" i="1"/>
  <c r="Q260" i="1"/>
  <c r="P261" i="1"/>
  <c r="Q261" i="1"/>
  <c r="P262" i="1"/>
  <c r="Q262" i="1"/>
  <c r="P263" i="1"/>
  <c r="Q263" i="1"/>
  <c r="P264" i="1"/>
  <c r="Q264" i="1"/>
  <c r="P265" i="1"/>
  <c r="Q265" i="1"/>
  <c r="P266" i="1"/>
  <c r="Q266" i="1"/>
  <c r="P267" i="1"/>
  <c r="Q267" i="1"/>
  <c r="P268" i="1"/>
  <c r="Q268" i="1"/>
  <c r="P269" i="1"/>
  <c r="Q269" i="1"/>
  <c r="P270" i="1"/>
  <c r="Q270" i="1"/>
  <c r="P271" i="1"/>
  <c r="Q271" i="1"/>
  <c r="P272" i="1"/>
  <c r="Q272" i="1"/>
  <c r="P273" i="1"/>
  <c r="Q273" i="1"/>
  <c r="P274" i="1"/>
  <c r="Q274" i="1"/>
  <c r="P275" i="1"/>
  <c r="Q275" i="1"/>
  <c r="P276" i="1"/>
  <c r="Q276" i="1"/>
  <c r="P277" i="1"/>
  <c r="Q277" i="1"/>
  <c r="P278" i="1"/>
  <c r="Q278" i="1"/>
  <c r="P279" i="1"/>
  <c r="Q279" i="1"/>
  <c r="P280" i="1"/>
  <c r="Q280" i="1"/>
  <c r="P281" i="1"/>
  <c r="Q281" i="1"/>
  <c r="P282" i="1"/>
  <c r="Q282" i="1"/>
  <c r="P283" i="1"/>
  <c r="Q283" i="1"/>
  <c r="P284" i="1"/>
  <c r="Q284" i="1"/>
  <c r="P285" i="1"/>
  <c r="Q285" i="1"/>
  <c r="P286" i="1"/>
  <c r="Q286" i="1"/>
  <c r="P287" i="1"/>
  <c r="Q287" i="1"/>
  <c r="P288" i="1"/>
  <c r="Q288" i="1"/>
  <c r="P289" i="1"/>
  <c r="Q289" i="1"/>
  <c r="P290" i="1"/>
  <c r="Q290" i="1"/>
  <c r="P291" i="1"/>
  <c r="Q291" i="1"/>
  <c r="P292" i="1"/>
  <c r="Q292" i="1"/>
  <c r="P293" i="1"/>
  <c r="Q293" i="1"/>
  <c r="P294" i="1"/>
  <c r="Q294" i="1"/>
  <c r="P295" i="1"/>
  <c r="Q295" i="1"/>
  <c r="P296" i="1"/>
  <c r="Q296" i="1"/>
  <c r="P297" i="1"/>
  <c r="Q297" i="1"/>
  <c r="P298" i="1"/>
  <c r="Q298" i="1"/>
  <c r="P299" i="1"/>
  <c r="Q299" i="1"/>
  <c r="P300" i="1"/>
  <c r="Q300" i="1"/>
  <c r="P301" i="1"/>
  <c r="Q301" i="1"/>
  <c r="P302" i="1"/>
  <c r="Q302" i="1"/>
  <c r="P303" i="1"/>
  <c r="Q303" i="1"/>
  <c r="P304" i="1"/>
  <c r="Q304" i="1"/>
  <c r="P305" i="1"/>
  <c r="Q305" i="1"/>
  <c r="P306" i="1"/>
  <c r="Q306" i="1"/>
  <c r="P307" i="1"/>
  <c r="Q307" i="1"/>
  <c r="P308" i="1"/>
  <c r="Q308" i="1"/>
  <c r="P309" i="1"/>
  <c r="Q309" i="1"/>
  <c r="P310" i="1"/>
  <c r="Q310" i="1"/>
  <c r="P311" i="1"/>
  <c r="Q311" i="1"/>
  <c r="P312" i="1"/>
  <c r="Q312" i="1"/>
  <c r="P313" i="1"/>
  <c r="Q313" i="1"/>
  <c r="P314" i="1"/>
  <c r="Q314" i="1"/>
  <c r="P315" i="1"/>
  <c r="Q315" i="1"/>
  <c r="P316" i="1"/>
  <c r="Q316" i="1"/>
  <c r="P317" i="1"/>
  <c r="Q317" i="1"/>
  <c r="P318" i="1"/>
  <c r="Q318" i="1"/>
  <c r="P319" i="1"/>
  <c r="Q319" i="1"/>
  <c r="P320" i="1"/>
  <c r="Q320" i="1"/>
  <c r="P321" i="1"/>
  <c r="Q321" i="1"/>
  <c r="P322" i="1"/>
  <c r="Q322" i="1"/>
  <c r="P323" i="1"/>
  <c r="Q323" i="1"/>
  <c r="P324" i="1"/>
  <c r="Q324" i="1"/>
  <c r="P325" i="1"/>
  <c r="Q325" i="1"/>
  <c r="P326" i="1"/>
  <c r="Q326" i="1"/>
  <c r="P327" i="1"/>
  <c r="Q327" i="1"/>
  <c r="P328" i="1"/>
  <c r="Q328" i="1"/>
  <c r="P329" i="1"/>
  <c r="Q329" i="1"/>
  <c r="P330" i="1"/>
  <c r="Q330" i="1"/>
  <c r="P331" i="1"/>
  <c r="Q331" i="1"/>
  <c r="P332" i="1"/>
  <c r="Q332" i="1"/>
  <c r="P333" i="1"/>
  <c r="Q333" i="1"/>
  <c r="P334" i="1"/>
  <c r="Q334" i="1"/>
  <c r="P335" i="1"/>
  <c r="Q335" i="1"/>
  <c r="P336" i="1"/>
  <c r="Q336" i="1"/>
  <c r="P337" i="1"/>
  <c r="Q337" i="1"/>
  <c r="P338" i="1"/>
  <c r="Q338" i="1"/>
  <c r="P339" i="1"/>
  <c r="Q339" i="1"/>
  <c r="P340" i="1"/>
  <c r="Q340" i="1"/>
  <c r="P341" i="1"/>
  <c r="Q341" i="1"/>
  <c r="P342" i="1"/>
  <c r="Q342" i="1"/>
  <c r="P343" i="1"/>
  <c r="Q343" i="1"/>
  <c r="P344" i="1"/>
  <c r="Q344" i="1"/>
  <c r="P345" i="1"/>
  <c r="Q345" i="1"/>
  <c r="P346" i="1"/>
  <c r="Q346" i="1"/>
  <c r="P347" i="1"/>
  <c r="Q347" i="1"/>
  <c r="P348" i="1"/>
  <c r="Q348" i="1"/>
  <c r="P349" i="1"/>
  <c r="Q349" i="1"/>
  <c r="P350" i="1"/>
  <c r="Q350" i="1"/>
  <c r="P351" i="1"/>
  <c r="Q351" i="1"/>
  <c r="P352" i="1"/>
  <c r="Q352" i="1"/>
  <c r="P353" i="1"/>
  <c r="Q353" i="1"/>
  <c r="P354" i="1"/>
  <c r="Q354" i="1"/>
  <c r="P355" i="1"/>
  <c r="Q355" i="1"/>
  <c r="P356" i="1"/>
  <c r="Q356" i="1"/>
  <c r="P357" i="1"/>
  <c r="Q357" i="1"/>
  <c r="P358" i="1"/>
  <c r="Q358" i="1"/>
  <c r="P359" i="1"/>
  <c r="Q359" i="1"/>
  <c r="P360" i="1"/>
  <c r="Q360" i="1"/>
  <c r="P361" i="1"/>
  <c r="Q361" i="1"/>
  <c r="P362" i="1"/>
  <c r="Q362" i="1"/>
  <c r="P363" i="1"/>
  <c r="Q363" i="1"/>
  <c r="P364" i="1"/>
  <c r="Q364" i="1"/>
  <c r="P365" i="1"/>
  <c r="Q365" i="1"/>
  <c r="P366" i="1"/>
  <c r="Q366" i="1"/>
  <c r="P367" i="1"/>
  <c r="Q367" i="1"/>
  <c r="P368" i="1"/>
  <c r="Q368" i="1"/>
  <c r="P369" i="1"/>
  <c r="Q369" i="1"/>
  <c r="P370" i="1"/>
  <c r="Q370" i="1"/>
  <c r="P371" i="1"/>
  <c r="Q371" i="1"/>
  <c r="P372" i="1"/>
  <c r="Q372" i="1"/>
  <c r="P373" i="1"/>
  <c r="Q373" i="1"/>
  <c r="P374" i="1"/>
  <c r="Q374" i="1"/>
  <c r="P375" i="1"/>
  <c r="Q375" i="1"/>
  <c r="P376" i="1"/>
  <c r="Q376" i="1"/>
  <c r="P377" i="1"/>
  <c r="Q377" i="1"/>
  <c r="P378" i="1"/>
  <c r="Q378" i="1"/>
  <c r="P379" i="1"/>
  <c r="Q379" i="1"/>
  <c r="P380" i="1"/>
  <c r="Q380" i="1"/>
  <c r="P381" i="1"/>
  <c r="Q381" i="1"/>
  <c r="P382" i="1"/>
  <c r="Q382" i="1"/>
  <c r="P383" i="1"/>
  <c r="Q383" i="1"/>
  <c r="P384" i="1"/>
  <c r="Q384" i="1"/>
  <c r="P385" i="1"/>
  <c r="Q385" i="1"/>
  <c r="P386" i="1"/>
  <c r="Q386" i="1"/>
  <c r="P387" i="1"/>
  <c r="Q387" i="1"/>
  <c r="P388" i="1"/>
  <c r="Q388" i="1"/>
  <c r="P389" i="1"/>
  <c r="Q389" i="1"/>
  <c r="P390" i="1"/>
  <c r="Q390" i="1"/>
  <c r="P391" i="1"/>
  <c r="Q391" i="1"/>
  <c r="P392" i="1"/>
  <c r="Q392" i="1"/>
  <c r="P393" i="1"/>
  <c r="Q393" i="1"/>
  <c r="P394" i="1"/>
  <c r="Q394" i="1"/>
  <c r="P395" i="1"/>
  <c r="Q395" i="1"/>
  <c r="P396" i="1"/>
  <c r="Q396" i="1"/>
  <c r="P397" i="1"/>
  <c r="Q397" i="1"/>
  <c r="P398" i="1"/>
  <c r="Q398" i="1"/>
  <c r="P399" i="1"/>
  <c r="Q399" i="1"/>
  <c r="P400" i="1"/>
  <c r="Q400" i="1"/>
  <c r="P401" i="1"/>
  <c r="Q401" i="1"/>
  <c r="P402" i="1"/>
  <c r="Q402" i="1"/>
  <c r="P403" i="1"/>
  <c r="Q403" i="1"/>
  <c r="P404" i="1"/>
  <c r="Q404" i="1"/>
  <c r="P405" i="1"/>
  <c r="Q405" i="1"/>
  <c r="P406" i="1"/>
  <c r="Q406" i="1"/>
  <c r="Q407" i="1"/>
  <c r="Q408" i="1"/>
  <c r="P409" i="1"/>
  <c r="Q409" i="1"/>
  <c r="P410" i="1"/>
  <c r="Q410" i="1"/>
  <c r="P411" i="1"/>
  <c r="Q411" i="1"/>
  <c r="P412" i="1"/>
  <c r="Q412" i="1"/>
  <c r="P413" i="1"/>
  <c r="Q413" i="1"/>
  <c r="P414" i="1"/>
  <c r="Q414" i="1"/>
  <c r="P415" i="1"/>
  <c r="Q415" i="1"/>
  <c r="P416" i="1"/>
  <c r="Q416" i="1"/>
  <c r="P417" i="1"/>
  <c r="Q417" i="1"/>
  <c r="P418" i="1"/>
  <c r="Q418" i="1"/>
  <c r="P419" i="1"/>
  <c r="Q419" i="1"/>
  <c r="P420" i="1"/>
  <c r="Q420" i="1"/>
  <c r="P421" i="1"/>
  <c r="Q421" i="1"/>
  <c r="P422" i="1"/>
  <c r="Q422" i="1"/>
  <c r="P423" i="1"/>
  <c r="Q423" i="1"/>
  <c r="P424" i="1"/>
  <c r="Q424" i="1"/>
  <c r="P425" i="1"/>
  <c r="Q425" i="1"/>
  <c r="P426" i="1"/>
  <c r="Q426" i="1"/>
  <c r="P427" i="1"/>
  <c r="Q427" i="1"/>
  <c r="P428" i="1"/>
  <c r="Q428" i="1"/>
  <c r="P429" i="1"/>
  <c r="Q429" i="1"/>
  <c r="P430" i="1"/>
  <c r="Q430" i="1"/>
  <c r="P431" i="1"/>
  <c r="Q431" i="1"/>
  <c r="P432" i="1"/>
  <c r="Q432" i="1"/>
  <c r="P433" i="1"/>
  <c r="Q433" i="1"/>
  <c r="Q434" i="1"/>
  <c r="P435" i="1"/>
  <c r="Q435" i="1"/>
  <c r="P436" i="1"/>
  <c r="Q436" i="1"/>
  <c r="P437" i="1"/>
  <c r="Q437" i="1"/>
  <c r="P438" i="1"/>
  <c r="Q438" i="1"/>
  <c r="Q439" i="1"/>
  <c r="P440" i="1"/>
  <c r="Q440" i="1"/>
  <c r="P441" i="1"/>
  <c r="Q441" i="1"/>
  <c r="P442" i="1"/>
  <c r="Q442" i="1"/>
  <c r="P443" i="1"/>
  <c r="Q443" i="1"/>
  <c r="P444" i="1"/>
  <c r="Q444" i="1"/>
  <c r="P446" i="1"/>
  <c r="Q446" i="1"/>
  <c r="P447" i="1"/>
  <c r="Q447" i="1"/>
  <c r="P448" i="1"/>
  <c r="Q448" i="1"/>
  <c r="P449" i="1"/>
  <c r="Q449" i="1"/>
  <c r="P450" i="1"/>
  <c r="Q450" i="1"/>
  <c r="P451" i="1"/>
  <c r="Q451" i="1"/>
  <c r="P452" i="1"/>
  <c r="Q452" i="1"/>
  <c r="P453" i="1"/>
  <c r="Q453" i="1"/>
  <c r="P454" i="1"/>
  <c r="Q454" i="1"/>
  <c r="P455" i="1"/>
  <c r="Q455" i="1"/>
  <c r="P456" i="1"/>
  <c r="Q456" i="1"/>
  <c r="P457" i="1"/>
  <c r="Q457" i="1"/>
  <c r="P458" i="1"/>
  <c r="Q458" i="1"/>
  <c r="P459" i="1"/>
  <c r="Q459" i="1"/>
  <c r="P460" i="1"/>
  <c r="Q460" i="1"/>
  <c r="P461" i="1"/>
  <c r="Q461" i="1"/>
  <c r="P462" i="1"/>
  <c r="Q462" i="1"/>
  <c r="P463" i="1"/>
  <c r="Q463" i="1"/>
  <c r="P464" i="1"/>
  <c r="Q464" i="1"/>
  <c r="P465" i="1"/>
  <c r="Q465" i="1"/>
  <c r="P466" i="1"/>
  <c r="Q466" i="1"/>
  <c r="P467" i="1"/>
  <c r="Q467" i="1"/>
  <c r="P468" i="1"/>
  <c r="Q468" i="1"/>
  <c r="P469" i="1"/>
  <c r="Q469" i="1"/>
  <c r="P470" i="1"/>
  <c r="Q470" i="1"/>
  <c r="P471" i="1"/>
  <c r="Q471" i="1"/>
  <c r="P472" i="1"/>
  <c r="Q472" i="1"/>
  <c r="P473" i="1"/>
  <c r="Q473" i="1"/>
  <c r="P474" i="1"/>
  <c r="Q474" i="1"/>
  <c r="R136" i="1"/>
  <c r="Q136" i="1"/>
  <c r="P136" i="1"/>
  <c r="N137" i="1"/>
  <c r="N138" i="1"/>
  <c r="N139" i="1"/>
  <c r="N140" i="1"/>
  <c r="N141" i="1"/>
  <c r="N142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136" i="1"/>
  <c r="Q14" i="1" l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R45" i="1" l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N132" i="1"/>
  <c r="N133" i="1"/>
  <c r="N13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4" i="1"/>
  <c r="W14" i="2" l="1"/>
  <c r="V14" i="2"/>
  <c r="R35" i="1" l="1"/>
  <c r="R36" i="1"/>
  <c r="R37" i="1"/>
  <c r="R38" i="1"/>
  <c r="R39" i="1"/>
  <c r="R40" i="1"/>
  <c r="R41" i="1"/>
  <c r="R42" i="1"/>
  <c r="R43" i="1"/>
  <c r="R44" i="1"/>
  <c r="R26" i="1"/>
  <c r="R27" i="1"/>
  <c r="R28" i="1"/>
  <c r="R29" i="1"/>
  <c r="R30" i="1"/>
  <c r="R15" i="1" l="1"/>
  <c r="R16" i="1"/>
  <c r="R17" i="1"/>
  <c r="R18" i="1"/>
  <c r="R19" i="1"/>
  <c r="R20" i="1"/>
  <c r="R21" i="1"/>
  <c r="R22" i="1"/>
  <c r="R23" i="1"/>
  <c r="R24" i="1"/>
  <c r="R25" i="1"/>
  <c r="R31" i="1"/>
  <c r="R32" i="1"/>
  <c r="R33" i="1"/>
  <c r="R34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14" i="1"/>
</calcChain>
</file>

<file path=xl/sharedStrings.xml><?xml version="1.0" encoding="utf-8"?>
<sst xmlns="http://schemas.openxmlformats.org/spreadsheetml/2006/main" count="2377" uniqueCount="1550">
  <si>
    <t>Nombre de la compañía</t>
  </si>
  <si>
    <t>Mercado donde la compañía se encuentra listada</t>
  </si>
  <si>
    <t>Bolsa</t>
  </si>
  <si>
    <t>Exchange</t>
  </si>
  <si>
    <t>Company Name</t>
  </si>
  <si>
    <t>Name of the market where company is listed</t>
  </si>
  <si>
    <t>Número de transacciones a traves del Libro Electronico de Ordenes</t>
  </si>
  <si>
    <t>Electronic Order Book</t>
  </si>
  <si>
    <t>n.d.</t>
  </si>
  <si>
    <t xml:space="preserve">Renta fija </t>
  </si>
  <si>
    <t>Renta fija</t>
  </si>
  <si>
    <t>Renta fija y variable</t>
  </si>
  <si>
    <t>Mesa de negociación y renta variable</t>
  </si>
  <si>
    <t>Renta variable</t>
  </si>
  <si>
    <t>Mesa de negociación</t>
  </si>
  <si>
    <t>BOLIVIA</t>
  </si>
  <si>
    <t>CHILE</t>
  </si>
  <si>
    <t>INVERSIONES SIEMEL S.A.</t>
  </si>
  <si>
    <t>HORTIFRUT S.A.</t>
  </si>
  <si>
    <t>SOC QUIMICA MINERA DE CHILE S.A. SERIE A</t>
  </si>
  <si>
    <t>EMPRESAS IANSA S.A.</t>
  </si>
  <si>
    <t>FORUS S.A.</t>
  </si>
  <si>
    <t>BESALCO S.A.</t>
  </si>
  <si>
    <t>EMPRESAS CMPC S.A.</t>
  </si>
  <si>
    <t>ENAEX S.A.</t>
  </si>
  <si>
    <t>SANTANA S. A.</t>
  </si>
  <si>
    <t>CEM S.A.</t>
  </si>
  <si>
    <t>CAP S.A.</t>
  </si>
  <si>
    <t>CINTAC S.A.</t>
  </si>
  <si>
    <t>BLUMAR S. A.</t>
  </si>
  <si>
    <t>EMPRESA PESQUERA EPERVA S.A.</t>
  </si>
  <si>
    <t>SOCIEDAD PESQUERA COLOSO S.A.</t>
  </si>
  <si>
    <t>EMPRESAS AQUACHILE S.A.</t>
  </si>
  <si>
    <t>OXIQUIM S.A.</t>
  </si>
  <si>
    <t>BANCO INTERNACIONAL</t>
  </si>
  <si>
    <t>SCOTIABANK CHILE</t>
  </si>
  <si>
    <t>BANCO DE CHILE</t>
  </si>
  <si>
    <t>BOLSA DE COMERCIO DE SANTIAGO</t>
  </si>
  <si>
    <t>EMPRESAS COPEC S.A.</t>
  </si>
  <si>
    <t>HIPERMARC S.A.</t>
  </si>
  <si>
    <t>ZONA FRANCA DE IQUIQUE S.A.</t>
  </si>
  <si>
    <t>RIPLEY CORP S.A.</t>
  </si>
  <si>
    <t>EMPRESAS TRICOT S.A.</t>
  </si>
  <si>
    <t>S.A. DE DEPORTES CLUB DE GOLF SANTIAGO</t>
  </si>
  <si>
    <t>CLUB DE POLO Y EQUITACION SAN CRISTOBAL</t>
  </si>
  <si>
    <t>GRANADILLA COUNTRY CLUB S.A.</t>
  </si>
  <si>
    <t>PAZ CORP S.A.</t>
  </si>
  <si>
    <t>INGEVEC S.A.</t>
  </si>
  <si>
    <t>PARQUE ARAUCO S.A.</t>
  </si>
  <si>
    <t>EMP. CONST. MOLLER Y PEREZ-COTAPOS S.A.</t>
  </si>
  <si>
    <t>SMU S.A.</t>
  </si>
  <si>
    <t>SOC. DE INVERSIONES CAMPOS CHILENOS S.A.</t>
  </si>
  <si>
    <t>A.F.P. HABITAT S.A.</t>
  </si>
  <si>
    <t>AXXION S.A.</t>
  </si>
  <si>
    <t>SOCIEDAD DE INVERSIONES ORO BLANCO S.A.</t>
  </si>
  <si>
    <t>AGENCIAS UNIVERSALES S.A.</t>
  </si>
  <si>
    <t>SIPSA S.A.</t>
  </si>
  <si>
    <t>PORTUARIA CABO FROWARD S.A.</t>
  </si>
  <si>
    <t>FORESTAL CONSTR Y COM DEL PACIFICO SUR</t>
  </si>
  <si>
    <t>BETLAN DOS S.A.</t>
  </si>
  <si>
    <t>BLANCO Y NEGRO S.A.</t>
  </si>
  <si>
    <t>INVERSIONES AGUAS METROPOLITANAS S.A.</t>
  </si>
  <si>
    <t>SIGDO KOPPERS S.A.</t>
  </si>
  <si>
    <t>SONDA S.A.</t>
  </si>
  <si>
    <t>AZUL AZUL S.A.</t>
  </si>
  <si>
    <t>ENJOY S.A.</t>
  </si>
  <si>
    <t>EMPRESAS HITES S.A.</t>
  </si>
  <si>
    <t>NIBSA S.A.</t>
  </si>
  <si>
    <t>A.F.P. CUPRUM S.A.</t>
  </si>
  <si>
    <t>INTASA S.A.</t>
  </si>
  <si>
    <t>INMOBILIARIA SAN PATRICIO S.A.</t>
  </si>
  <si>
    <t>SOCIEDAD MATRIZ SAAM S.A.</t>
  </si>
  <si>
    <t>INVERSIONES UNESPA S.A.</t>
  </si>
  <si>
    <t>AES GENER S.A.</t>
  </si>
  <si>
    <t>AGUAS ANDINAS S.A., SERIE A</t>
  </si>
  <si>
    <t>CGE GAS NATURAL S.A.</t>
  </si>
  <si>
    <t>EMP. NACIONAL DE TELECOMUNICACIONES S.A.</t>
  </si>
  <si>
    <t>EMPRESAS GASCO S.A.</t>
  </si>
  <si>
    <t>EMPRESAS LIPIGAS S.A.</t>
  </si>
  <si>
    <t>EMPRESAS CABO DE HORNOS S.A.</t>
  </si>
  <si>
    <t>COLOMBIA</t>
  </si>
  <si>
    <t>COSTA RICA</t>
  </si>
  <si>
    <t>ECUADOR</t>
  </si>
  <si>
    <t>Guayaquil</t>
  </si>
  <si>
    <t>VISTA OIL &amp; GAS, S.A.B. DE C.V.</t>
  </si>
  <si>
    <t>Mercado Principal</t>
  </si>
  <si>
    <t>A Fin de año</t>
  </si>
  <si>
    <t>End of the year</t>
  </si>
  <si>
    <t>Tipo de Cambio</t>
  </si>
  <si>
    <t>Exchange Rate</t>
  </si>
  <si>
    <t>A fin de cada período</t>
  </si>
  <si>
    <t>End-of-period figures</t>
  </si>
  <si>
    <r>
      <t xml:space="preserve">Montos operados en acciones                                              </t>
    </r>
    <r>
      <rPr>
        <b/>
        <i/>
        <sz val="8"/>
        <color theme="0"/>
        <rFont val="Arial"/>
        <family val="2"/>
      </rPr>
      <t>Millones de moneda doméstica</t>
    </r>
  </si>
  <si>
    <r>
      <t xml:space="preserve">Capitalización Bursátil </t>
    </r>
    <r>
      <rPr>
        <b/>
        <i/>
        <sz val="8"/>
        <color theme="0"/>
        <rFont val="Arial"/>
        <family val="2"/>
      </rPr>
      <t>Millones de Moneda Doméstica</t>
    </r>
  </si>
  <si>
    <t>Market Capitalization                                            Domestic Currency Millions</t>
  </si>
  <si>
    <t>Total value of share trading                                       Domestic Currency Millions</t>
  </si>
  <si>
    <r>
      <t xml:space="preserve">Capitalización Bursátil </t>
    </r>
    <r>
      <rPr>
        <b/>
        <i/>
        <sz val="8"/>
        <color theme="0"/>
        <rFont val="Arial"/>
        <family val="2"/>
      </rPr>
      <t>Millones de U$S</t>
    </r>
  </si>
  <si>
    <t>Montos operados en acciones                                             Millones de U$S</t>
  </si>
  <si>
    <t>Fecha de Cotización inicial</t>
  </si>
  <si>
    <t>Nombre de la Compañía</t>
  </si>
  <si>
    <t>Mercado</t>
  </si>
  <si>
    <t>Tipo de Compañía</t>
  </si>
  <si>
    <t>Código ISIN</t>
  </si>
  <si>
    <t>Listing Date</t>
  </si>
  <si>
    <t>Market</t>
  </si>
  <si>
    <t>Type of Company</t>
  </si>
  <si>
    <t>ISIN</t>
  </si>
  <si>
    <t>Domestic/Foreign</t>
  </si>
  <si>
    <t>Doméstica/ Extranjera</t>
  </si>
  <si>
    <t xml:space="preserve">Domestica </t>
  </si>
  <si>
    <t>RV</t>
  </si>
  <si>
    <t>Market Capitalization on 1st trading day                                                               Domestic Currency Millions</t>
  </si>
  <si>
    <r>
      <t xml:space="preserve">Capitalización Bursátil del primer día de cotización                                  </t>
    </r>
    <r>
      <rPr>
        <b/>
        <i/>
        <sz val="8"/>
        <color theme="0"/>
        <rFont val="Arial"/>
        <family val="2"/>
      </rPr>
      <t xml:space="preserve">    Millones de Moneda Doméstica</t>
    </r>
  </si>
  <si>
    <t>Capital obtenido a través de suscripciones de acciones                                                    Millones de Moneda Doméstica</t>
  </si>
  <si>
    <t>México</t>
  </si>
  <si>
    <t>Investment Flows (Newly issued shares)                                           Domestic Currency Millions</t>
  </si>
  <si>
    <r>
      <t xml:space="preserve">Capitalización Bursátil del primer día de cotización                                  </t>
    </r>
    <r>
      <rPr>
        <b/>
        <i/>
        <sz val="8"/>
        <color theme="0"/>
        <rFont val="Arial"/>
        <family val="2"/>
      </rPr>
      <t xml:space="preserve">    Millones de U$S</t>
    </r>
  </si>
  <si>
    <t>Capital obtenido a través de suscripciones de acciones                                                     Millones de U$S</t>
  </si>
  <si>
    <t>Market Capitalization                                           U$S millions</t>
  </si>
  <si>
    <t>Total value of share trading                                       U$S millions</t>
  </si>
  <si>
    <t>Investment Flows (Newly issued shares)                                       U$S millions</t>
  </si>
  <si>
    <t>Market Capitalization on 1st trading day                                                               U$S millions</t>
  </si>
  <si>
    <t>A fin de cada período, en millones de moneda doméstica y en millones de dólares</t>
  </si>
  <si>
    <t xml:space="preserve">End-of-period figures, in millions of domestic currencies and in U$S millions </t>
  </si>
  <si>
    <t>BANCO SANTANDER-CHILE</t>
  </si>
  <si>
    <t>ENEL CHILE S.A.</t>
  </si>
  <si>
    <t>LATAM AIRLINES GROUP S.A.</t>
  </si>
  <si>
    <t>ANTARCHILE S.A.</t>
  </si>
  <si>
    <t>CENCOSUD S.A.</t>
  </si>
  <si>
    <t>ITAU CORPBANCA</t>
  </si>
  <si>
    <t>SOC QUIMICA MINERA DE CHILE S.A. SERIE B</t>
  </si>
  <si>
    <t>PLAZA S.A.</t>
  </si>
  <si>
    <t>BANMEDICA S.A.</t>
  </si>
  <si>
    <t>EMBOTELLADORA ANDINA S.A. SERIE B</t>
  </si>
  <si>
    <t>BICECORP S.A.</t>
  </si>
  <si>
    <t>MOLIBDENOS Y METALES S.A.</t>
  </si>
  <si>
    <t>GRUPO SECURITY S.A.</t>
  </si>
  <si>
    <t>EMBOTELLADORA ANDINA S.A. SERIE A</t>
  </si>
  <si>
    <t>A.F.P. CAPITAL S.A.</t>
  </si>
  <si>
    <t>A.F.P. PROVIDA S.A.</t>
  </si>
  <si>
    <t>SOCIEDAD PUNTA DEL COBRE S.A.</t>
  </si>
  <si>
    <t>ALMENDRAL S.A.</t>
  </si>
  <si>
    <t>AUSTRALIS SEAFOODS S.A.</t>
  </si>
  <si>
    <t>MULTIEXPORT FOODS S.A.</t>
  </si>
  <si>
    <t>BANVIDA S.A.</t>
  </si>
  <si>
    <t>SOCOVESA S.A.</t>
  </si>
  <si>
    <t>NORTE GRANDE S.A.</t>
  </si>
  <si>
    <t>COCA-COLA EMBONOR S.A. SERIE "B"</t>
  </si>
  <si>
    <t>SALFACORP S.A.</t>
  </si>
  <si>
    <t>CAROZZI S.A.</t>
  </si>
  <si>
    <t>SALMONES CAMANCHACA S.A.</t>
  </si>
  <si>
    <t>WATTS S.A.</t>
  </si>
  <si>
    <t>INVERCAP S.A.</t>
  </si>
  <si>
    <t>ESSBIO S.A., SERIE C</t>
  </si>
  <si>
    <t>COCA-COLA EMBONOR S.A. SERIE "A"</t>
  </si>
  <si>
    <t>MASISA S.A.</t>
  </si>
  <si>
    <t>CEMENTOS BIO-BIO S.A.</t>
  </si>
  <si>
    <t>VINA SAN PEDRO TARAPACA S.A.</t>
  </si>
  <si>
    <t>PUERTO VENTANAS S.A.</t>
  </si>
  <si>
    <t>INVERMAR S.A.</t>
  </si>
  <si>
    <t>NITRATOS DE CHILE S.A.</t>
  </si>
  <si>
    <t>CEMENTO POLPAICO S.A.</t>
  </si>
  <si>
    <t>GRUPO EMPRESAS NAVIERAS S.A.</t>
  </si>
  <si>
    <t>INVEXANS S.A.</t>
  </si>
  <si>
    <t>EMPRESAS LA POLAR S.A.</t>
  </si>
  <si>
    <t>NAVARINO S. A.</t>
  </si>
  <si>
    <t>DUNCAN FOX S.A.</t>
  </si>
  <si>
    <t>QUEMCHI S. A.</t>
  </si>
  <si>
    <t>SOQUIMICH COMERCIAL S.A.</t>
  </si>
  <si>
    <t>A.F.P. PLANVITAL S.A.</t>
  </si>
  <si>
    <t>CHILENA CONSOLIDADA SEGUROS GRALES S.A.</t>
  </si>
  <si>
    <t>INVERSIONES TRICAHUE S.A.</t>
  </si>
  <si>
    <t>FERIA DE OSORNO S.A.</t>
  </si>
  <si>
    <t>INMOBILIARIA SIXTERRA S.A.</t>
  </si>
  <si>
    <t>CRUZADOS S.A.D.P.</t>
  </si>
  <si>
    <t>S.A. INMOBILIARIA SPORT FRANCAIS</t>
  </si>
  <si>
    <t>QUILICURA S.A.</t>
  </si>
  <si>
    <t>MARBELLA COUNTRY CLUB S.A.</t>
  </si>
  <si>
    <t>INVERSIONES COVADONGA SA</t>
  </si>
  <si>
    <t>INVERNOVA S.A.</t>
  </si>
  <si>
    <t>SCHWAGER ENERGY S.A.</t>
  </si>
  <si>
    <t>INFODEMA S.A.</t>
  </si>
  <si>
    <t>REBRISA S.A., SERIE A</t>
  </si>
  <si>
    <t>PRINCE OF WALES COUNTRY CLUB S.A SERIE A</t>
  </si>
  <si>
    <t>REBRISA S.A., SERIE B</t>
  </si>
  <si>
    <t>BOLSA DE CORREDORES, BOLSA DE VALORES</t>
  </si>
  <si>
    <t>ESVAL S.A., SERIE C</t>
  </si>
  <si>
    <t>BRASIL</t>
  </si>
  <si>
    <t>B3</t>
  </si>
  <si>
    <t>BANCO INTER</t>
  </si>
  <si>
    <t>HAPVIDA</t>
  </si>
  <si>
    <t>INTERMEDICA</t>
  </si>
  <si>
    <t>Alicosta BK Holding S.A.</t>
  </si>
  <si>
    <t>Artes Gráficas Senefelder S.A.</t>
  </si>
  <si>
    <t>Banco Amazonas S.A.</t>
  </si>
  <si>
    <t>Banco Bolivariano S.A.</t>
  </si>
  <si>
    <t>Banco de Guayaquil S.A.</t>
  </si>
  <si>
    <t>Banco Pichincha C.A.</t>
  </si>
  <si>
    <t>Banco Solidario S.A.</t>
  </si>
  <si>
    <t>Bolsa de Valores de Guayaquil S.A.</t>
  </si>
  <si>
    <t>Bolsa de Valores de Quito S.A.</t>
  </si>
  <si>
    <t>Brikapital S.A.</t>
  </si>
  <si>
    <t>Caminosca S.A.</t>
  </si>
  <si>
    <t xml:space="preserve">Cepsa S.A. </t>
  </si>
  <si>
    <t>Cervecería Nacional CN S.A.(ordinarias)</t>
  </si>
  <si>
    <t>Cervecería Nacional CN S.A.(preferidas)</t>
  </si>
  <si>
    <t>Compañía de Economía Mixta Hotelera y Turística Ambato</t>
  </si>
  <si>
    <t>Conjunto Clinico Nacional Conclina (Clase preferida Serie A)</t>
  </si>
  <si>
    <t>Conjunto Clinico Nacional Conclina (Clase preferida Serie B)</t>
  </si>
  <si>
    <t>Conjunto Clinico Nacional Conclina (Clases ordinarias)</t>
  </si>
  <si>
    <t>Constructora Importadora Alvarez CIALCO</t>
  </si>
  <si>
    <t>Corporación de Desarrollo de Mercado Secundario de Hipotecas CTH S.A</t>
  </si>
  <si>
    <t>Corporación Favorita S.A.</t>
  </si>
  <si>
    <t>Corporación MultiBG</t>
  </si>
  <si>
    <t>Cristalería del Ecuador S.A. Cridesa</t>
  </si>
  <si>
    <t>Dolmen S.A.</t>
  </si>
  <si>
    <t>El Tecal S.A.</t>
  </si>
  <si>
    <t>Energy&amp;Palma</t>
  </si>
  <si>
    <t>Holding Tonicorp</t>
  </si>
  <si>
    <t>Hotel Colón Internacional C.A.</t>
  </si>
  <si>
    <t>Industrias Ales C.A.</t>
  </si>
  <si>
    <t>Ingenio Azucarero del Norte Compañía de Economía Mixta</t>
  </si>
  <si>
    <t>Inversancarlos S.A.</t>
  </si>
  <si>
    <t>Meriza S.A</t>
  </si>
  <si>
    <t>Natluk S.A.</t>
  </si>
  <si>
    <t>Produbanco S.A.</t>
  </si>
  <si>
    <t>Retratorec</t>
  </si>
  <si>
    <t>Sociedad Agrícola e Industrial San Carlos S.A.</t>
  </si>
  <si>
    <t>Surpapelcorp S.A.</t>
  </si>
  <si>
    <t>Unacem Ecuador S.A.</t>
  </si>
  <si>
    <t>ARCA CONTINENTAL, S.A.B. DE C.V.</t>
  </si>
  <si>
    <t>ACCEL, S.A.B. DE C.V.</t>
  </si>
  <si>
    <t>CORPORACION ACTINVER, S.A.B. DE C.V.</t>
  </si>
  <si>
    <t>GRUPO AEROMÉXICO, S.A.B. DE C.V.</t>
  </si>
  <si>
    <t>AGRO INDUSTRIAL EXPORTADORA, S.A. DE C.V.</t>
  </si>
  <si>
    <t>GRUPO ROTOPLAS, S.A.B. DE C.V.</t>
  </si>
  <si>
    <t>ALTOS HORNOS DE MEXICO, S.A. DE C.V.</t>
  </si>
  <si>
    <t>ALEATICA, S.A.B. DE C.V.</t>
  </si>
  <si>
    <t>ALFA, S.A.B. DE C.V.</t>
  </si>
  <si>
    <t>ALPEK, S.A.B. DE C.V.</t>
  </si>
  <si>
    <t>ALSEA, S.A.B. DE C.V.</t>
  </si>
  <si>
    <t>AMERICA MOVIL, S.A.B. DE C.V.</t>
  </si>
  <si>
    <t>CONSORCIO ARA, S.A.B. DE C.V.</t>
  </si>
  <si>
    <t>CONSORCIO ARISTOS, S.A.B. DE C.V.</t>
  </si>
  <si>
    <t>GRUPO AEROPORTUARIO DEL SURESTE, S.A.B. DE C.V.</t>
  </si>
  <si>
    <t>COMPAÑIA MINERA AUTLAN, S.A.B. DE C. V.</t>
  </si>
  <si>
    <t>AXTEL, S.A.B. DE C.V.</t>
  </si>
  <si>
    <t>TV AZTECA, S.A.B. DE C.V.</t>
  </si>
  <si>
    <t>INDUSTRIAS BACHOCO, S.A.B. DE C.V.</t>
  </si>
  <si>
    <t>GRUPO BAFAR, S.A.B. DE C.V.</t>
  </si>
  <si>
    <t>FARMACIAS BENAVIDES, S.A.B. DE C.V.</t>
  </si>
  <si>
    <t>GRUPO BIMBO, S.A.B. DE C.V.</t>
  </si>
  <si>
    <t>BOLSA MEXICANA DE VALORES, S.A.B. DE C.V.</t>
  </si>
  <si>
    <t>EMPRESAS CABLEVISION, S.A. DE C.V.</t>
  </si>
  <si>
    <t>CORPOVAEL S.A.B. DE C.V.</t>
  </si>
  <si>
    <t>CEMEX, S.A.B. DE C.V.</t>
  </si>
  <si>
    <t>INTERNACIONAL DE CERAMICA, S.A.B. DE C.V.</t>
  </si>
  <si>
    <t>GRUPO COMERCIAL CHEDRAUI, S.A.B. DE C.V.</t>
  </si>
  <si>
    <t>GRUPE, S.A.B. DE C.V.</t>
  </si>
  <si>
    <t>CORPORACION INTERAMERICANA DE ENTRETENIMIENTO, S.A.B. DE C.V.</t>
  </si>
  <si>
    <t>CORPORACION MOCTEZUMA, S.A.B. DE C.V.</t>
  </si>
  <si>
    <t>CMR, S.A.B. DE C.V.</t>
  </si>
  <si>
    <t>G COLLADO, S.A.B. DE C.V.</t>
  </si>
  <si>
    <t>CONVERTIDORA INDUSTRIAL, S.A.B. DE C.V.</t>
  </si>
  <si>
    <t>CREDITO REAL, S.A.B. DE C.V., SOFOM, E.R.</t>
  </si>
  <si>
    <t>BECLE, S.A.B. DE C.V.</t>
  </si>
  <si>
    <t>CYDSA, S.A.B. DE C.V.</t>
  </si>
  <si>
    <t>DINE, S.A.B. DE C.V.</t>
  </si>
  <si>
    <t>EDOARDOS MARTIN, S.A.B. DE C.V.</t>
  </si>
  <si>
    <t>GRUPO ELEKTRA, S.A.B. DE C.V.</t>
  </si>
  <si>
    <t>ELEMENTIA, S.A.B. DE C.V.</t>
  </si>
  <si>
    <t>CASA DE BOLSA FINAMEX, S.A.B. DE C.V.</t>
  </si>
  <si>
    <t>FINANCIERA INDEPENDENCIA, S.A.B. DE C.V. SOFOM, E.N.R.</t>
  </si>
  <si>
    <t>CORPORATIVO FRAGUA, S.A.B. DE C.V.</t>
  </si>
  <si>
    <t>GRUPO AEROPORTUARIO DEL PACIFICO, S.A.B. DE C.V.</t>
  </si>
  <si>
    <t>CORPORATIVO GBM, S.A.B. DE C. V.</t>
  </si>
  <si>
    <t>GRUPO CARSO, S.A.B. DE C.V.</t>
  </si>
  <si>
    <t>GRUPO CEMENTOS DE CHIHUAHUA, S.A.B. DE C.V.</t>
  </si>
  <si>
    <t>GENERAL DE SEGUROS, S.A.B.</t>
  </si>
  <si>
    <t>GENTERA, S.A.B. DE C.V.</t>
  </si>
  <si>
    <t>CORPORACION GEO, S.A.B. DE C.V.</t>
  </si>
  <si>
    <t>GRUPO FAMSA, S.A.B. DE C.V.</t>
  </si>
  <si>
    <t>GRUPO FINANCIERO INBURSA, S.A.B. DE C.V.</t>
  </si>
  <si>
    <t>GRUPO FINANCIERO MULTIVA S.A.B. DE C.V.</t>
  </si>
  <si>
    <t>GRUPO FINANCIERO BANORTE, S.A.B DE C.V.</t>
  </si>
  <si>
    <t>GRUPO GICSA, S.A.B. DE C.V.</t>
  </si>
  <si>
    <t>GRUPO GIGANTE, S.A.B. DE C.V.</t>
  </si>
  <si>
    <t>GRUPO INDUSTRIAL SALTILLO, S.A.B. DE C.V.</t>
  </si>
  <si>
    <t>GRUPO MEXICANO DE DESARROLLO, S.A.B.</t>
  </si>
  <si>
    <t>GRUPO MEXICO, S.A.B. DE C.V.</t>
  </si>
  <si>
    <t>GRUPO NACIONAL PROVINCIAL, S.A.B.</t>
  </si>
  <si>
    <t>GRUPO COMERCIAL GOMO, S.A. DE C.V.</t>
  </si>
  <si>
    <t>GRUPO PALACIO DE HIERRO, S.A.B. DE C.V.</t>
  </si>
  <si>
    <t>GRUPO PROFUTURO, S.A.B. DE C.V.</t>
  </si>
  <si>
    <t>GRUMA, S.A.B. DE C.V.</t>
  </si>
  <si>
    <t>GRUPO SANBORNS, S.A.B. DE C.V.</t>
  </si>
  <si>
    <t>HOTELES CITY EXPRESS, S.A.B. DE C.V.</t>
  </si>
  <si>
    <t>GRUPO HERDEZ, S.A.B. DE C.V.</t>
  </si>
  <si>
    <t>HIMEXSA, S.A.B. DE C.V.</t>
  </si>
  <si>
    <t>DESARROLLADORA HOMEX, S.A.B. DE C.V.</t>
  </si>
  <si>
    <t>GRUPO HOTELERO SANTA FE, S.A.B. DE C.V.</t>
  </si>
  <si>
    <t>INDUSTRIA AUTOMOTRIZ, S.A. DE C.V.</t>
  </si>
  <si>
    <t>EMPRESAS ICA, S.A.B. DE C.V.</t>
  </si>
  <si>
    <t>INDUSTRIAS CH, S.A.B. DE C.V.</t>
  </si>
  <si>
    <t>IMPULSORA DEL DESARROLLO Y EL EMPLEO EN AMERICA LATINA, S.A.B. DE C.V.</t>
  </si>
  <si>
    <t>INFRAESTRUCTURA ENERGETICA NOVA, S.A.B. DE C.V.</t>
  </si>
  <si>
    <t>INGEAL, S.A.B. DE C.V.</t>
  </si>
  <si>
    <t>INVEX CONTROLADORA, S.A.B. DE C.V.</t>
  </si>
  <si>
    <t>SERVICIOS CORPORATIVOS JAVER, S.A.B. DE C.V.</t>
  </si>
  <si>
    <t>KIMBERLY - CLARK DE MEXICO S.A.B. DE C.V.</t>
  </si>
  <si>
    <t>COCA-COLA FEMSA, S.A.B. DE C.V.</t>
  </si>
  <si>
    <t>GRUPO KUO, S.A.B. DE C.V.</t>
  </si>
  <si>
    <t>GENOMMA LAB INTERNACIONAL, S.A.B. DE C.V.</t>
  </si>
  <si>
    <t>LA COMER S.A.B. DE C.V.</t>
  </si>
  <si>
    <t>GRUPO LALA, S.A.B. DE C.V.</t>
  </si>
  <si>
    <t>GRUPO LAMOSA, S.A.B. DE C.V.</t>
  </si>
  <si>
    <t>LA LATINOAMERICANA SEGUROS, S.A.</t>
  </si>
  <si>
    <t>EL PUERTO DE LIVERPOOL, S.A.B. DE C.V.</t>
  </si>
  <si>
    <t>MAXCOM TELECOMUNICACIONES, S.A.B. DE C.V.</t>
  </si>
  <si>
    <t>MEDICA SUR, S.A.B. DE C.V.</t>
  </si>
  <si>
    <t>MEGACABLE HOLDINGS, S.A.B. DE C.V.</t>
  </si>
  <si>
    <t>MINERA FRISCO, S.A.B. DE C.V.</t>
  </si>
  <si>
    <t>GRUPO MINSA, S.A.B. DE C.V.</t>
  </si>
  <si>
    <t>MONEX, S.A.B. DE C.V.</t>
  </si>
  <si>
    <t>NEMAK, S.A.B. DE C.V.</t>
  </si>
  <si>
    <t>GRUPO AEROPORTUARIO DEL CENTRO NORTE, S.A.B. DE C.V.</t>
  </si>
  <si>
    <t>BIO PAPPEL, S.A.B. DE C.V.</t>
  </si>
  <si>
    <t>PROMOTORA AMBIENTAL, S.A.B. DE C.V.</t>
  </si>
  <si>
    <t>INDUSTRIAS PEÑOLES, S. A.B. DE C. V.</t>
  </si>
  <si>
    <t>PROMOTORA Y OPERADORA DE INFRAESTRUCTURA, S.A.B. DE C.V.</t>
  </si>
  <si>
    <t>PLANIGRUPO LATAM, S.A.B. DE C.V.</t>
  </si>
  <si>
    <t>PROMECAP ACQUISITION COMPANY, S.A.B. DE C.V.</t>
  </si>
  <si>
    <t>GRUPO POCHTECA, S.A.B. DE C.V.</t>
  </si>
  <si>
    <t>GRUPO POSADAS, S.A.B. DE C.V.</t>
  </si>
  <si>
    <t>PROCORP, S.A.B. DE C.V.</t>
  </si>
  <si>
    <t>PEÑA VERDE S.A.B.</t>
  </si>
  <si>
    <t>Q.B. INDUSTRIAS, S.A. DE C.V.</t>
  </si>
  <si>
    <t>GRUPO QUMMA, S.A. DE C.V.</t>
  </si>
  <si>
    <t>REGIONAL, S.A.B. DE C.V.</t>
  </si>
  <si>
    <t>GRUPO RADIO CENTRO, S.A.B. DE C.V.</t>
  </si>
  <si>
    <t>RLH PROPERTIES, S.A.B. DE C.V.</t>
  </si>
  <si>
    <t>SARE HOLDING, S.A.B. DE C.V.</t>
  </si>
  <si>
    <t>SAVIA, S.A. DE C.V.</t>
  </si>
  <si>
    <t>GRUPO SIMEC, S.A.B. DE C.V.</t>
  </si>
  <si>
    <t>TELESITES, S.A.B. DE C.V.</t>
  </si>
  <si>
    <t>ORGANIZACION SORIANA, S.A.B. DE C.V.</t>
  </si>
  <si>
    <t>GRUPO SPORTS WORLD, S.A.B. DE C.V.</t>
  </si>
  <si>
    <t>PROTEAK UNO, S.A.B. DE C.V.</t>
  </si>
  <si>
    <t>TEKCHEM, S.A.B. DE C.V.</t>
  </si>
  <si>
    <t>GRUPO TELEVISA, S.A.B.</t>
  </si>
  <si>
    <t>GRUPO TMM, S.A.</t>
  </si>
  <si>
    <t>UNIFIN FINANCIERA, S.A.B. DE C.V., SOFOM, E.N.R.</t>
  </si>
  <si>
    <t>URBI DESARROLLOS URBANOS, S.A.B. DE C.V.</t>
  </si>
  <si>
    <t>VALUE GRUPO FINANCIERO, S.A.B. DE C.V.</t>
  </si>
  <si>
    <t>GRUPO VASCONIA S.A.B.</t>
  </si>
  <si>
    <t>VINTE VIVIENDAS INTEGRALES, S.A.B. DE C.V.</t>
  </si>
  <si>
    <t>VITRO, S.A.B. DE C.V.</t>
  </si>
  <si>
    <t>WAL - MART DE MEXICO, S.A.B. DE C.V.</t>
  </si>
  <si>
    <t>Paraguay</t>
  </si>
  <si>
    <t>NEGOFIN S.A.E.C.A.</t>
  </si>
  <si>
    <t>FINANCIERA EL COMERCIO S.A.E.C.A.</t>
  </si>
  <si>
    <t>AUTOMOTORES Y MAQUINARIA S.A.E.C.A.</t>
  </si>
  <si>
    <t>IZAGUIRRE BARRAIL INVERSORA S.A.E.C.A.</t>
  </si>
  <si>
    <t>SUPERSPUMA DEL PARAGUAY S.A.E.C.A.</t>
  </si>
  <si>
    <t>INDUSTRIAS PET S.A.E.C.A. (INPET S.A.E.C.A.)</t>
  </si>
  <si>
    <t>LCR S.A.E.C.A.</t>
  </si>
  <si>
    <t>GAS CORONA S.A.E.C.A.</t>
  </si>
  <si>
    <t>FINANCIERA PARAGUAYO JAPONESA S.A.E.C.A.</t>
  </si>
  <si>
    <t>SOLAR AHORRO Y FINANZAS S.A.E.C.A.</t>
  </si>
  <si>
    <t>TU FINANCIERA S.A.E.C.A.</t>
  </si>
  <si>
    <t>CREDICENTRO S.A.E.C.A.</t>
  </si>
  <si>
    <t>BEPSA DEL PARAGUAY S.A.E.C.A.</t>
  </si>
  <si>
    <t>ROSANTI S.A.E.C.A.</t>
  </si>
  <si>
    <t>CEFISA S.A.E.C.A.</t>
  </si>
  <si>
    <t>RECORD ELECTRIC S.A.E.C.A.</t>
  </si>
  <si>
    <t>DATA SYSTEMS S.A.E.C.A.</t>
  </si>
  <si>
    <t>TAPE RUVICHA S.A.E.C.A.</t>
  </si>
  <si>
    <t>CONDOR DE SERVICIOS S.A.E.C.A.</t>
  </si>
  <si>
    <t>CREDISOLUCION S.A.E.C.A.</t>
  </si>
  <si>
    <t>COLONIZADORA SAN AGUSTIN S.A.E.C.A.</t>
  </si>
  <si>
    <t>INNOVARE S.A.E.C.A.</t>
  </si>
  <si>
    <t>COMFAR  S.A.E.C.A.</t>
  </si>
  <si>
    <t>PROMOTORA PARAGUAYA DE FINANCIAMIENTO S.A.E.C.A. (PROPAFISA E.C.A.)</t>
  </si>
  <si>
    <t>PASFIN S.A.E.C.A.</t>
  </si>
  <si>
    <t>NORTE CAMBIOS S.A.E.C.A.</t>
  </si>
  <si>
    <t>CEREGRAL  S.A.E.C.A.</t>
  </si>
  <si>
    <t>HARDY S.A.E.C.A.</t>
  </si>
  <si>
    <t>INVERFÍN INVERSORA COMERCIAL S.A.E.C.A.</t>
  </si>
  <si>
    <t>FINEXPAR S.A.E.C.A.</t>
  </si>
  <si>
    <t>ALAMBRA S.A.</t>
  </si>
  <si>
    <t>ALEMÁN PARAGUAYO CANADIENSE S.A. (ALPACASA)</t>
  </si>
  <si>
    <t>ATLANTIC S.A.E.</t>
  </si>
  <si>
    <t>BANCO BASA S.A.</t>
  </si>
  <si>
    <t>BANCO BILBAO VIZCAYA ARGENTARIA PARAGUAY S.A.</t>
  </si>
  <si>
    <t>BANCOP S.A.</t>
  </si>
  <si>
    <t>BIEDERMANN PUBLICIDAD S.A.</t>
  </si>
  <si>
    <t>BLUE DESIGN S.A.</t>
  </si>
  <si>
    <t>CASA RURAL S.A</t>
  </si>
  <si>
    <t>CHACOMER S.A.E.</t>
  </si>
  <si>
    <t>CHEMTEC PARAGUAY S.A.E.</t>
  </si>
  <si>
    <t>CODIPSA</t>
  </si>
  <si>
    <t>COMPAÑÍA GENERAL DE  SERVICIOS S.A.</t>
  </si>
  <si>
    <t>DP INTERNACIONAL S.A.E.</t>
  </si>
  <si>
    <t>ELECTROBAN S.A.</t>
  </si>
  <si>
    <t>EMSA INMOBILIARIA S.A.</t>
  </si>
  <si>
    <t>FRIGORIFICO CONCEPCION S.A.</t>
  </si>
  <si>
    <t>FRIGORIFICO SAN PEDRO S.A.E.</t>
  </si>
  <si>
    <t>IMPORT CENTER S.A.</t>
  </si>
  <si>
    <t>KUROSU &amp; CÍA. S.A.</t>
  </si>
  <si>
    <t>MERCOTEC S.A.E.</t>
  </si>
  <si>
    <t>METALURGICA FERNANDEZ S.A.E.</t>
  </si>
  <si>
    <t>PROYEC S.A.</t>
  </si>
  <si>
    <t>RECTORA S.A.E.</t>
  </si>
  <si>
    <t>RIEDER &amp; CÍA. S.A.C.I.</t>
  </si>
  <si>
    <t>SALLUSTRO S.A.</t>
  </si>
  <si>
    <t>SALUM &amp; WENZ  S.A.</t>
  </si>
  <si>
    <t>SANITARIOS MATERSAN S.A.</t>
  </si>
  <si>
    <t>TAPE PORA S.A.E.</t>
  </si>
  <si>
    <t>TRACTO AGRO VIAL S.A.</t>
  </si>
  <si>
    <t>TRACTOPAR S.A.E.</t>
  </si>
  <si>
    <t>IMAG S.R.L.</t>
  </si>
  <si>
    <t>PENNER AUTOMOTORES S.R.L.</t>
  </si>
  <si>
    <t>BANCO ATLAS S.A.</t>
  </si>
  <si>
    <t>BANCO ITAÚ PARAGUAY S.A.</t>
  </si>
  <si>
    <t>BANCO NACIONAL DE FOMENTO (Público)</t>
  </si>
  <si>
    <t>Agencia Financiera de Desarrollo</t>
  </si>
  <si>
    <t>Ministerio de Hacienda</t>
  </si>
  <si>
    <t>Municipalidad de Asunción</t>
  </si>
  <si>
    <t>Municipalidad de Ciudad del Este</t>
  </si>
  <si>
    <t>Municipalidad de Villarrica</t>
  </si>
  <si>
    <t>Domestica</t>
  </si>
  <si>
    <t>NM</t>
  </si>
  <si>
    <t>N1</t>
  </si>
  <si>
    <t>Sociedad Anónima</t>
  </si>
  <si>
    <t>Doméstica</t>
  </si>
  <si>
    <t>Domestic</t>
  </si>
  <si>
    <t>Public limited Company</t>
  </si>
  <si>
    <t>1-1. Relevamiento de compañias listadas a fines de 2019</t>
  </si>
  <si>
    <t>1-1. Listed companies survey at the end of 2019</t>
  </si>
  <si>
    <t>Bisa S.A. Agencia de Bolsa</t>
  </si>
  <si>
    <t>Compañía Americana de Inversiones S.A. "CAISA" Agencia de Bolsa</t>
  </si>
  <si>
    <t xml:space="preserve">Credibolsa S.A. Agencia de Bolsa </t>
  </si>
  <si>
    <t>BNB Valores S.A. Agencia de Bolsa</t>
  </si>
  <si>
    <t>Santa Cruz Securities Agencia de Bolsa S.A.</t>
  </si>
  <si>
    <t>Bodegas y Viñedos de La Concepción S.A.</t>
  </si>
  <si>
    <t>Sociedad Agroindustrial Nutrioil S.A.</t>
  </si>
  <si>
    <t>Procesadora de Oleaginosas PROLEGA S.A.</t>
  </si>
  <si>
    <t>Granja Avícola Integral Sofía Ltda.</t>
  </si>
  <si>
    <t>Banco Do Brasil S.A. Sucursal Bolivia</t>
  </si>
  <si>
    <t>Banco Económico S.A.</t>
  </si>
  <si>
    <t>Banco Ganadero S.A.</t>
  </si>
  <si>
    <t>Banco Bisa S.A.</t>
  </si>
  <si>
    <t>Banco Mercantil Santa Cruz S.A.</t>
  </si>
  <si>
    <t>Banco Nacional de Bolivia S.A.</t>
  </si>
  <si>
    <t>Banco Solidario S.A - BancoSol S.A.</t>
  </si>
  <si>
    <t>Banco de Crédito de Bolivia S.A.</t>
  </si>
  <si>
    <t>Banco Unión S.A.</t>
  </si>
  <si>
    <t>Banco PyME de la Comunidad S.A.</t>
  </si>
  <si>
    <t>Banco PyME Ecofuturo S.A.</t>
  </si>
  <si>
    <t>Banco Fortaleza S.A.</t>
  </si>
  <si>
    <t>Banco para el Fomento a Iniciativas Económicas S.A.</t>
  </si>
  <si>
    <t>Banco Prodem S.A.</t>
  </si>
  <si>
    <t>Banco Fassil S.A.</t>
  </si>
  <si>
    <t>Banco de Desarrollo Productivo Sociedad Anónima Mixta (BDP S.A.M.)</t>
  </si>
  <si>
    <t>CAMSA INDUSTRIA Y COMERCIO S.A.</t>
  </si>
  <si>
    <t>JALASOFT S.R.L.</t>
  </si>
  <si>
    <t>NIBOL LTDA.</t>
  </si>
  <si>
    <t>Ovando S.A.</t>
  </si>
  <si>
    <t>Compañía Americana de Construcciones S.A.</t>
  </si>
  <si>
    <t>Cooperativa de Ahorro y Crédito Abierta "Jesús Nazareno" R.L.</t>
  </si>
  <si>
    <t>Compañía Boliviana de Energía Eléctrica S.A. - Bolivian Power Company Limited - Sucursal Bolivia</t>
  </si>
  <si>
    <t>Empresa Eléctrica ENDE CORANI S.A.</t>
  </si>
  <si>
    <t>DISTRIBUIDORA DE ELECTRICIDAD ENDE DEORURO S.A.</t>
  </si>
  <si>
    <t>Empresa de Luz y Fuerza Eléctrica Cochabamba S.A.</t>
  </si>
  <si>
    <t>Distribuidora de Electricidad La Paz  S.A. DELAPAZ</t>
  </si>
  <si>
    <t>Empresa Eléctrica Ende Guaracachi S.A.</t>
  </si>
  <si>
    <t>Gas &amp; Electricidad S.A.</t>
  </si>
  <si>
    <t>ENDE Transmisión S.A.</t>
  </si>
  <si>
    <t>ENDE Valle Hermoso S.A.</t>
  </si>
  <si>
    <t>Agroperativo Fondo de Inversión Cerrado</t>
  </si>
  <si>
    <t>Credifondo Garantiza - Fondo de Inversión Cerrado</t>
  </si>
  <si>
    <t>Crecimiento Fondo de Inversión Cerrado</t>
  </si>
  <si>
    <t>DIVERSO IMPORT EXPORT FONDO DE INVERSIÓN CERRADO</t>
  </si>
  <si>
    <t>MSC EXPANSIÓN FONDO DE INVERSIÓN CERRADO</t>
  </si>
  <si>
    <t>Acelerador de Empresas Fondo de Inversión Cerrado</t>
  </si>
  <si>
    <t>FIBRA Fondo de Inversión Cerrado</t>
  </si>
  <si>
    <t>PYME II Fondo de Inversión Cerrado</t>
  </si>
  <si>
    <t>PYME Progreso Fondo de Inversión Cerrado</t>
  </si>
  <si>
    <t>GLOBAL Fondo de Inversión Cerrado</t>
  </si>
  <si>
    <t>INCLUSION EMPRESARIAL FONDO DE INVERSION CERRADO</t>
  </si>
  <si>
    <t>INTERFIN FONDO DE INVERSIÓN CERRADO</t>
  </si>
  <si>
    <t>K12 Fondo de Inversion Cerrado</t>
  </si>
  <si>
    <t>CAP Fondo de Inversión Cerrado "CAP FIC"</t>
  </si>
  <si>
    <t>MSC Productivo Fondo de Inversión Cerrado</t>
  </si>
  <si>
    <t>Proquinua Unión Fondo de Inversión Cerrado</t>
  </si>
  <si>
    <t xml:space="preserve">Propyme Unión Fondo de Inversión Cerrado </t>
  </si>
  <si>
    <t>Renta Activa Emergente Fondo de Inversión Cerrado</t>
  </si>
  <si>
    <t>Renta Activa PYME Fondo de Inversión Cerrado de Capital Privado</t>
  </si>
  <si>
    <t>Renta Activa Puente Fondo de Inversión Cerrado de Capital Privado</t>
  </si>
  <si>
    <t>Sembrar Alimentario Fondo de Inversión Cerrado</t>
  </si>
  <si>
    <t>SEMBRAR EXPORTADOR FONDO DE INVERSIÓN CERRADO</t>
  </si>
  <si>
    <t>Sembrar Micro Capital Fondo de Inversión Cerrado</t>
  </si>
  <si>
    <t>Sembrar Productivo Fondo de Inversión Cerrado</t>
  </si>
  <si>
    <t>Tesoro General de la Nación</t>
  </si>
  <si>
    <t>Ingenio Sucroalcoholero Aguai S.A.</t>
  </si>
  <si>
    <t>Droguería Inti S.A.</t>
  </si>
  <si>
    <t>Fábrica Nacional de Cemento S.A.</t>
  </si>
  <si>
    <t>Industrias de Aceite S.A.</t>
  </si>
  <si>
    <t>Industrias Oleaginosas S.A.</t>
  </si>
  <si>
    <t>ITACAMBA CEMENTO S.A.</t>
  </si>
  <si>
    <t>Tigre S.A. Tubos, Conexiones y Cables</t>
  </si>
  <si>
    <t>Sociedad Boliviana de Cemento S.A.</t>
  </si>
  <si>
    <t>Industria Textil TSM S.A.</t>
  </si>
  <si>
    <t>Sociedad Minera Illapa S.A.</t>
  </si>
  <si>
    <t>Gobierno Autónomo Municipal de La Paz</t>
  </si>
  <si>
    <t>SCFG Sociedad Controladora S.A.</t>
  </si>
  <si>
    <t>Patrimonio Autónomo BISA ST - DIACONIA FRIF</t>
  </si>
  <si>
    <t>PATRIMONIO AUTONOMO CRESPAL BDP - ST 035</t>
  </si>
  <si>
    <t>PATRIMONIO AUTÓNOMO BISA ST - DIACONIA II</t>
  </si>
  <si>
    <t>PATRIMONIO AUTÓNOMO BISA ST - FUBODE IFD</t>
  </si>
  <si>
    <t>PATRIMONIO AUTÓNOMO AMERICAN IRIS - BISA ST</t>
  </si>
  <si>
    <t>Patrimonio Autónomo Microcrédito IFD - BDP ST 034</t>
  </si>
  <si>
    <t>PATRIMONIO AUTONOMO  UNIPARTES - BDP ST 030</t>
  </si>
  <si>
    <t>PATRIMONIO AUTÓNOMO MICROCRÉDITO IFD - BDP ST 042</t>
  </si>
  <si>
    <t>PATRIMONIO AUTÓNOMO MICROCRÉDITO IFD - BDP ST 047</t>
  </si>
  <si>
    <t>PATRIMONIO AUTÓNOMO CHÁVEZ - BDP ST 044</t>
  </si>
  <si>
    <t>PATRIMONIO AUTÓNOMO MICROCRÉDITO  IFD BDP- ST 037</t>
  </si>
  <si>
    <t>PATRIMONIO AUTÓNOMO MICROCRÉDITO IFD-BDP ST 038</t>
  </si>
  <si>
    <t>PATRIMONIO AUTÓNOMO MICROCRÉDITO IFD-BDP ST 041</t>
  </si>
  <si>
    <t>PATRIMONIO AUTÓNOMO MICROCRÉDITO IFD-BDP ST 043</t>
  </si>
  <si>
    <t>PATRIMONIO AUTÓNOMO MICROCRÉDITO IFD - BDP ST 036</t>
  </si>
  <si>
    <t>PATRIMONIO AUTÓNOMO MICROCRÉDITO IFD - BDP ST 046</t>
  </si>
  <si>
    <t>PATRIMONIO AUTÓNOMO MICROCRÉDITO IFD - BDP ST 045</t>
  </si>
  <si>
    <t>Patrimonio Autónomo  Microcrédito IFD - BDP ST 032</t>
  </si>
  <si>
    <t>Patrimonio Autónomo Microcrédito IFD - BDP ST 031</t>
  </si>
  <si>
    <t>YPFB Andina S.A.</t>
  </si>
  <si>
    <t>Equipo Petrolero S.A.</t>
  </si>
  <si>
    <t>YPFB Chaco S.A.</t>
  </si>
  <si>
    <t>YPFB Transierra S.A.</t>
  </si>
  <si>
    <t>YPFB Transporte S. A.</t>
  </si>
  <si>
    <t>Alianza Cía. de Seguros y Reaseguros S.A. E.M.A.</t>
  </si>
  <si>
    <t>Alianza Vida, Seguros y Reaseguros S.A.</t>
  </si>
  <si>
    <t>BISA Seguros y Reaseguros S.A.</t>
  </si>
  <si>
    <t>Crediseguro S.A. Seguros Personales</t>
  </si>
  <si>
    <t>Compañía de Seguros y Reaseguros Fortaleza S.A.</t>
  </si>
  <si>
    <t>Nacional Seguros Patrimoniales y Fianzas S.A.</t>
  </si>
  <si>
    <t>La Vitalicia Seguros y Reaseguros de Vida  S.A.</t>
  </si>
  <si>
    <t xml:space="preserve">Nacional Seguros Vida y Salud S.A. </t>
  </si>
  <si>
    <t>Seguros Provida S.A.</t>
  </si>
  <si>
    <t>Seguros Illimani S.A.</t>
  </si>
  <si>
    <t>Grupo Empresarial de Inversiones Nacional Vida S.A.</t>
  </si>
  <si>
    <t>Sociedad Hotelera Los Tajibos S.A.</t>
  </si>
  <si>
    <t>INVERSIONES INMOBILIARIAS IRALA S.A.</t>
  </si>
  <si>
    <t>Parque Industrial Latinoamericano S.R.L.</t>
  </si>
  <si>
    <t>Telefónica Celular de Bolivia S.A.</t>
  </si>
  <si>
    <t>Tecnología Corporativa TECORP S.A.</t>
  </si>
  <si>
    <t>Toyosa S.A.</t>
  </si>
  <si>
    <t>Empresa de Ingeniería y Servicios Integrales Cochabamba S.A.</t>
  </si>
  <si>
    <t>BISA Leasing S.A.</t>
  </si>
  <si>
    <t>BNB Leasing S.A.</t>
  </si>
  <si>
    <t>Almacenes Internacionales S.A. (RAISA)</t>
  </si>
  <si>
    <t>Bisa Sociedad de Titularización S.A.</t>
  </si>
  <si>
    <t>Bisa Sociedad Administradora de Fondos de Inversión S.A.</t>
  </si>
  <si>
    <t>Credifondo Sociedad Administradora de Fondos de Inversión S.A.</t>
  </si>
  <si>
    <t>BNB SAFI S.A. Sociedad Administradora de Fondos de Inversión</t>
  </si>
  <si>
    <t>Santa Cruz Investments Sociedad Administradora de Fondos de Inversión SA.</t>
  </si>
  <si>
    <t>Ferroviaria Oriental S.A.</t>
  </si>
  <si>
    <t>Empresa Ferroviaria Andina S.A.</t>
  </si>
  <si>
    <t>524 PARTICIP</t>
  </si>
  <si>
    <t>ABC BRASIL</t>
  </si>
  <si>
    <t>ACO ALTONA</t>
  </si>
  <si>
    <t>ADVANCED-DH</t>
  </si>
  <si>
    <t>AES TIETE E</t>
  </si>
  <si>
    <t>AFLUENTE T</t>
  </si>
  <si>
    <t>ALEF S/A</t>
  </si>
  <si>
    <t>ALFA CONSORC</t>
  </si>
  <si>
    <t>ALFA FINANC</t>
  </si>
  <si>
    <t>ALFA HOLDING</t>
  </si>
  <si>
    <t>ALFA INVEST</t>
  </si>
  <si>
    <t>ALIANSCSONAE</t>
  </si>
  <si>
    <t>ALIPERTI</t>
  </si>
  <si>
    <t>ALL NORTE</t>
  </si>
  <si>
    <t>ALLIAR</t>
  </si>
  <si>
    <t>ALPARGATAS</t>
  </si>
  <si>
    <t>ALPER S.A.</t>
  </si>
  <si>
    <t>ALUPAR</t>
  </si>
  <si>
    <t>AMAZONIA</t>
  </si>
  <si>
    <t>AMBEV S/A</t>
  </si>
  <si>
    <t>AMPLA ENERG</t>
  </si>
  <si>
    <t>ANIMA</t>
  </si>
  <si>
    <t>AREZZO CO</t>
  </si>
  <si>
    <t>ATOMPAR</t>
  </si>
  <si>
    <t>AZEVEDO</t>
  </si>
  <si>
    <t>AZUL</t>
  </si>
  <si>
    <t>B2W DIGITAL</t>
  </si>
  <si>
    <t>BAHEMA</t>
  </si>
  <si>
    <t>BANCO BMG</t>
  </si>
  <si>
    <t>BANCO PAN</t>
  </si>
  <si>
    <t>BANESE</t>
  </si>
  <si>
    <t>BANESTES</t>
  </si>
  <si>
    <t>BANPARA</t>
  </si>
  <si>
    <t>BANRISUL</t>
  </si>
  <si>
    <t>BARDELLA</t>
  </si>
  <si>
    <t>BATTISTELLA</t>
  </si>
  <si>
    <t>BAUMER</t>
  </si>
  <si>
    <t>BBMLOGISTICA</t>
  </si>
  <si>
    <t>BBSEGURIDADE</t>
  </si>
  <si>
    <t>BETAPART</t>
  </si>
  <si>
    <t>BIC MONARK</t>
  </si>
  <si>
    <t>BIOMM</t>
  </si>
  <si>
    <t>BIOSEV</t>
  </si>
  <si>
    <t>BK BRASIL</t>
  </si>
  <si>
    <t>BOMBRIL</t>
  </si>
  <si>
    <t>BR BROKERS</t>
  </si>
  <si>
    <t>BR MALLS PAR</t>
  </si>
  <si>
    <t>BR PROPERT</t>
  </si>
  <si>
    <t>BRADESCO</t>
  </si>
  <si>
    <t>BRADESPAR</t>
  </si>
  <si>
    <t>BRASILAGRO</t>
  </si>
  <si>
    <t>BRASKEM</t>
  </si>
  <si>
    <t>BRB BANCO</t>
  </si>
  <si>
    <t>BRF SA</t>
  </si>
  <si>
    <t>BRQ</t>
  </si>
  <si>
    <t>BTGP BANCO</t>
  </si>
  <si>
    <t>CABINDA PART</t>
  </si>
  <si>
    <t>CACONDE PART</t>
  </si>
  <si>
    <t>CAMBUCI</t>
  </si>
  <si>
    <t>CAMIL</t>
  </si>
  <si>
    <t>CAPITALPART</t>
  </si>
  <si>
    <t>CARREFOUR BR</t>
  </si>
  <si>
    <t>CASAN</t>
  </si>
  <si>
    <t>CCR SA</t>
  </si>
  <si>
    <t>CCX CARVAO</t>
  </si>
  <si>
    <t>CEA MODAS</t>
  </si>
  <si>
    <t>CEB</t>
  </si>
  <si>
    <t>CEDRO</t>
  </si>
  <si>
    <t>CEEE-D</t>
  </si>
  <si>
    <t>CEEE-GT</t>
  </si>
  <si>
    <t>CEG</t>
  </si>
  <si>
    <t>CELESC</t>
  </si>
  <si>
    <t>CELGPAR</t>
  </si>
  <si>
    <t>CELPA</t>
  </si>
  <si>
    <t>CELPE</t>
  </si>
  <si>
    <t>CELUL IRANI</t>
  </si>
  <si>
    <t>CEMAR</t>
  </si>
  <si>
    <t>CEMEPE</t>
  </si>
  <si>
    <t>CEMIG</t>
  </si>
  <si>
    <t>CENTAURO</t>
  </si>
  <si>
    <t>CESP</t>
  </si>
  <si>
    <t>CIA HERING</t>
  </si>
  <si>
    <t>CIELO</t>
  </si>
  <si>
    <t>CIMS</t>
  </si>
  <si>
    <t>CINESYSTEM</t>
  </si>
  <si>
    <t>COELBA</t>
  </si>
  <si>
    <t>COELCE</t>
  </si>
  <si>
    <t>COGNA ON</t>
  </si>
  <si>
    <t>COMGAS</t>
  </si>
  <si>
    <t>CONC RIO TER</t>
  </si>
  <si>
    <t>CONST A LIND</t>
  </si>
  <si>
    <t>COPASA</t>
  </si>
  <si>
    <t>COPEL</t>
  </si>
  <si>
    <t>COR RIBEIRO</t>
  </si>
  <si>
    <t>COSAN</t>
  </si>
  <si>
    <t>COSAN LOG</t>
  </si>
  <si>
    <t>COSERN</t>
  </si>
  <si>
    <t>COTEMINAS</t>
  </si>
  <si>
    <t>CPFL ENERGIA</t>
  </si>
  <si>
    <t>CPFL RENOVAV</t>
  </si>
  <si>
    <t>CR2</t>
  </si>
  <si>
    <t>CRISTAL</t>
  </si>
  <si>
    <t>CSU CARDSYST</t>
  </si>
  <si>
    <t>CTC S.A.</t>
  </si>
  <si>
    <t>CVC BRASIL</t>
  </si>
  <si>
    <t>CYRE COM-CCP</t>
  </si>
  <si>
    <t>CYRELA REALT</t>
  </si>
  <si>
    <t>DASA</t>
  </si>
  <si>
    <t>DIMED</t>
  </si>
  <si>
    <t>DIRECIONAL</t>
  </si>
  <si>
    <t>DOHLER</t>
  </si>
  <si>
    <t>DOMMO</t>
  </si>
  <si>
    <t>DTCOM-DIRECT</t>
  </si>
  <si>
    <t>DURATEX</t>
  </si>
  <si>
    <t>ECORODOVIAS</t>
  </si>
  <si>
    <t>ELEKEIROZ</t>
  </si>
  <si>
    <t>ELEKTRO</t>
  </si>
  <si>
    <t>ELETROBRAS</t>
  </si>
  <si>
    <t>ELETRON</t>
  </si>
  <si>
    <t>ELETROPAR</t>
  </si>
  <si>
    <t>EMAE</t>
  </si>
  <si>
    <t>EMBRAER</t>
  </si>
  <si>
    <t>ENAUTA PART</t>
  </si>
  <si>
    <t>ENCORPAR</t>
  </si>
  <si>
    <t>ENERGIAS BR</t>
  </si>
  <si>
    <t>ENERGISA</t>
  </si>
  <si>
    <t>ENERGISA MT</t>
  </si>
  <si>
    <t>ENEVA</t>
  </si>
  <si>
    <t>ENGIE BRASIL</t>
  </si>
  <si>
    <t>EQUATORIAL</t>
  </si>
  <si>
    <t>ESTRELA</t>
  </si>
  <si>
    <t>ETERNIT</t>
  </si>
  <si>
    <t>EUCATEX</t>
  </si>
  <si>
    <t>EVEN</t>
  </si>
  <si>
    <t>EXCELSIOR</t>
  </si>
  <si>
    <t>EZTEC</t>
  </si>
  <si>
    <t>FER C ATLANT</t>
  </si>
  <si>
    <t>FER HERINGER</t>
  </si>
  <si>
    <t>FERBASA</t>
  </si>
  <si>
    <t>FLEURY</t>
  </si>
  <si>
    <t>FLEX S/A</t>
  </si>
  <si>
    <t>FRAS-LE</t>
  </si>
  <si>
    <t>GAFISA</t>
  </si>
  <si>
    <t>GAMA PART</t>
  </si>
  <si>
    <t>GENERALSHOPP</t>
  </si>
  <si>
    <t>GER PARANAP</t>
  </si>
  <si>
    <t>GERDAU</t>
  </si>
  <si>
    <t>GERDAU MET</t>
  </si>
  <si>
    <t>GOL</t>
  </si>
  <si>
    <t>GPC PART</t>
  </si>
  <si>
    <t>GRAZZIOTIN</t>
  </si>
  <si>
    <t>GRENDENE</t>
  </si>
  <si>
    <t>GUARARAPES</t>
  </si>
  <si>
    <t>HABITASUL</t>
  </si>
  <si>
    <t>HAGA S/A</t>
  </si>
  <si>
    <t>HELBOR</t>
  </si>
  <si>
    <t>HERCULES</t>
  </si>
  <si>
    <t>HOTEIS OTHON</t>
  </si>
  <si>
    <t>HYPERA</t>
  </si>
  <si>
    <t>IDEIASNET</t>
  </si>
  <si>
    <t>IGB S/A</t>
  </si>
  <si>
    <t>IGUA SA</t>
  </si>
  <si>
    <t>IGUATEMI</t>
  </si>
  <si>
    <t>IHPARDINI</t>
  </si>
  <si>
    <t>IMC S/A</t>
  </si>
  <si>
    <t>IND CATAGUAS</t>
  </si>
  <si>
    <t>INDS ROMI</t>
  </si>
  <si>
    <t>INDUSVAL</t>
  </si>
  <si>
    <t>INEPAR</t>
  </si>
  <si>
    <t>INTER SA</t>
  </si>
  <si>
    <t>INVEPAR</t>
  </si>
  <si>
    <t>INVEST BEMGE</t>
  </si>
  <si>
    <t>IOCHP-MAXION</t>
  </si>
  <si>
    <t>IRBBRASIL RE</t>
  </si>
  <si>
    <t>ITAUSA</t>
  </si>
  <si>
    <t>ITAUUNIBANCO</t>
  </si>
  <si>
    <t>J B DUARTE</t>
  </si>
  <si>
    <t>JBS</t>
  </si>
  <si>
    <t>JEREISSATI</t>
  </si>
  <si>
    <t>JHSF PART</t>
  </si>
  <si>
    <t>JOAO FORTES</t>
  </si>
  <si>
    <t>JOSAPAR</t>
  </si>
  <si>
    <t>JSL</t>
  </si>
  <si>
    <t>KARSTEN</t>
  </si>
  <si>
    <t>KEPLER WEBER</t>
  </si>
  <si>
    <t>KLABIN S/A</t>
  </si>
  <si>
    <t>LE LIS BLANC</t>
  </si>
  <si>
    <t>LIGHT S/A</t>
  </si>
  <si>
    <t>LINX</t>
  </si>
  <si>
    <t>LIQ</t>
  </si>
  <si>
    <t>LITEL</t>
  </si>
  <si>
    <t>LOCALIZA</t>
  </si>
  <si>
    <t>LOCAMERICA</t>
  </si>
  <si>
    <t>LOG COM PROP</t>
  </si>
  <si>
    <t>LOG-IN</t>
  </si>
  <si>
    <t>LOJAS AMERIC</t>
  </si>
  <si>
    <t>LOJAS MARISA</t>
  </si>
  <si>
    <t>LOJAS RENNER</t>
  </si>
  <si>
    <t>LOPES BRASIL</t>
  </si>
  <si>
    <t>LUPATECH</t>
  </si>
  <si>
    <t>M.DIASBRANCO</t>
  </si>
  <si>
    <t>MAESTROLOC</t>
  </si>
  <si>
    <t>MAGAZ LUIZA</t>
  </si>
  <si>
    <t>MANGELS INDL</t>
  </si>
  <si>
    <t>MARCOPOLO</t>
  </si>
  <si>
    <t>MARFRIG</t>
  </si>
  <si>
    <t>MELHOR SP</t>
  </si>
  <si>
    <t>MENDES JR</t>
  </si>
  <si>
    <t>MENEZES CORT</t>
  </si>
  <si>
    <t>MERC BRASIL</t>
  </si>
  <si>
    <t>MERC FINANC</t>
  </si>
  <si>
    <t>MERC INVEST</t>
  </si>
  <si>
    <t>METAL IGUACU</t>
  </si>
  <si>
    <t>METAL LEVE</t>
  </si>
  <si>
    <t>METALFRIO</t>
  </si>
  <si>
    <t>METISA</t>
  </si>
  <si>
    <t>MILLS</t>
  </si>
  <si>
    <t>MINASMAQUINA</t>
  </si>
  <si>
    <t>MINERVA</t>
  </si>
  <si>
    <t>MINUPAR</t>
  </si>
  <si>
    <t>MMX MINER</t>
  </si>
  <si>
    <t>MONT ARANHA</t>
  </si>
  <si>
    <t>MOVIDA</t>
  </si>
  <si>
    <t>MRS LOGIST</t>
  </si>
  <si>
    <t>MRV</t>
  </si>
  <si>
    <t>MULTIPLAN</t>
  </si>
  <si>
    <t>MUNDIAL</t>
  </si>
  <si>
    <t>NADIR FIGUEI</t>
  </si>
  <si>
    <t>NATURA</t>
  </si>
  <si>
    <t>NEOENERGIA</t>
  </si>
  <si>
    <t>NORD BRASIL</t>
  </si>
  <si>
    <t>NORDON MET</t>
  </si>
  <si>
    <t>NORTCQUIMICA</t>
  </si>
  <si>
    <t>NUTRIPLANT</t>
  </si>
  <si>
    <t>ODERICH</t>
  </si>
  <si>
    <t>ODONTOPREV</t>
  </si>
  <si>
    <t>OI</t>
  </si>
  <si>
    <t>OMEGA GER</t>
  </si>
  <si>
    <t>OPPORT ENERG</t>
  </si>
  <si>
    <t>OSX BRASIL</t>
  </si>
  <si>
    <t>OUROFINO S/A</t>
  </si>
  <si>
    <t>P.ACUCAR-CBD</t>
  </si>
  <si>
    <t>PANATLANTICA</t>
  </si>
  <si>
    <t>PAR AL BAHIA</t>
  </si>
  <si>
    <t>PARANAPANEMA</t>
  </si>
  <si>
    <t>PDG REALT</t>
  </si>
  <si>
    <t>PET MANGUINH</t>
  </si>
  <si>
    <t>PETROBRAS</t>
  </si>
  <si>
    <t>PETROBRAS BR</t>
  </si>
  <si>
    <t>PETRORIO</t>
  </si>
  <si>
    <t>PETTENATI</t>
  </si>
  <si>
    <t>PINE</t>
  </si>
  <si>
    <t>PLASCAR PART</t>
  </si>
  <si>
    <t>POLPAR</t>
  </si>
  <si>
    <t>POMIFRUTAS</t>
  </si>
  <si>
    <t>PORTO SEGURO</t>
  </si>
  <si>
    <t>PORTOBELLO</t>
  </si>
  <si>
    <t>POSITIVO TEC</t>
  </si>
  <si>
    <t>PRATICA</t>
  </si>
  <si>
    <t>PRINER</t>
  </si>
  <si>
    <t>PROFARMA</t>
  </si>
  <si>
    <t>PROMAN</t>
  </si>
  <si>
    <t>PROMPT PART</t>
  </si>
  <si>
    <t>QUALICORP</t>
  </si>
  <si>
    <t>QUALITY SOFT</t>
  </si>
  <si>
    <t>RAIADROGASIL</t>
  </si>
  <si>
    <t>RANDON PART</t>
  </si>
  <si>
    <t>RECRUSUL</t>
  </si>
  <si>
    <t>REDE ENERGIA</t>
  </si>
  <si>
    <t>RENOVA</t>
  </si>
  <si>
    <t>RIOSULENSE</t>
  </si>
  <si>
    <t>RNI</t>
  </si>
  <si>
    <t>ROSSI RESID</t>
  </si>
  <si>
    <t>RUMO S.A.</t>
  </si>
  <si>
    <t>SABESP</t>
  </si>
  <si>
    <t>SANEPAR</t>
  </si>
  <si>
    <t>SANSUY</t>
  </si>
  <si>
    <t>SANTANDER BR</t>
  </si>
  <si>
    <t>SANTANENSE</t>
  </si>
  <si>
    <t>SANTOS BRP</t>
  </si>
  <si>
    <t>SAO CARLOS</t>
  </si>
  <si>
    <t>SAO MARTINHO</t>
  </si>
  <si>
    <t>SARAIVA LIVR</t>
  </si>
  <si>
    <t>SCHULZ</t>
  </si>
  <si>
    <t>SEG AL BAHIA</t>
  </si>
  <si>
    <t>SELECTPART</t>
  </si>
  <si>
    <t>SER EDUCA</t>
  </si>
  <si>
    <t>SID NACIONAL</t>
  </si>
  <si>
    <t>SINQIA</t>
  </si>
  <si>
    <t>SLC AGRICOLA</t>
  </si>
  <si>
    <t>SMART FIT</t>
  </si>
  <si>
    <t>SMILES</t>
  </si>
  <si>
    <t>SONDOTECNICA</t>
  </si>
  <si>
    <t>SPRINGER</t>
  </si>
  <si>
    <t>SPRINGS</t>
  </si>
  <si>
    <t>SPTURIS</t>
  </si>
  <si>
    <t>STARA</t>
  </si>
  <si>
    <t>STATKRAFT</t>
  </si>
  <si>
    <t>SUDESTE S/A</t>
  </si>
  <si>
    <t>SUL 116 PART</t>
  </si>
  <si>
    <t>SUL AMERICA</t>
  </si>
  <si>
    <t>SUZANO HOLD</t>
  </si>
  <si>
    <t>SUZANO S.A.</t>
  </si>
  <si>
    <t>TAESA</t>
  </si>
  <si>
    <t>TAURUS ARMAS</t>
  </si>
  <si>
    <t>TECHNOS</t>
  </si>
  <si>
    <t>TECNISA</t>
  </si>
  <si>
    <t>TECNOSOLO</t>
  </si>
  <si>
    <t>TEGMA</t>
  </si>
  <si>
    <t>TEKA</t>
  </si>
  <si>
    <t>TEKNO</t>
  </si>
  <si>
    <t>TELEBRAS</t>
  </si>
  <si>
    <t>TELEF BRASIL</t>
  </si>
  <si>
    <t>TENDA</t>
  </si>
  <si>
    <t>TERRA SANTA</t>
  </si>
  <si>
    <t>TEX RENAUX</t>
  </si>
  <si>
    <t>TIM PART S/A</t>
  </si>
  <si>
    <t>TIME FOR FUN</t>
  </si>
  <si>
    <t>TOTVS</t>
  </si>
  <si>
    <t>TRAN PAULIST</t>
  </si>
  <si>
    <t>TREVISA</t>
  </si>
  <si>
    <t>TRISUL</t>
  </si>
  <si>
    <t>TRIUNFO PART</t>
  </si>
  <si>
    <t>TUPY</t>
  </si>
  <si>
    <t>ULTRAPAR</t>
  </si>
  <si>
    <t>UNICASA</t>
  </si>
  <si>
    <t>UNIPAR</t>
  </si>
  <si>
    <t>UPTICK</t>
  </si>
  <si>
    <t>USIMINAS</t>
  </si>
  <si>
    <t>VALE</t>
  </si>
  <si>
    <t>VALID</t>
  </si>
  <si>
    <t>VIAVAREJO</t>
  </si>
  <si>
    <t>VIVARA S.A.</t>
  </si>
  <si>
    <t>VIVER</t>
  </si>
  <si>
    <t>VULCABRAS</t>
  </si>
  <si>
    <t>WEG</t>
  </si>
  <si>
    <t>WETZEL S/A</t>
  </si>
  <si>
    <t>WHIRLPOOL</t>
  </si>
  <si>
    <t>WIZ S.A.</t>
  </si>
  <si>
    <t>WLM IND COM</t>
  </si>
  <si>
    <t>YDUQS PART</t>
  </si>
  <si>
    <t>AGUAS ANDINAS S.A., SERIE B</t>
  </si>
  <si>
    <t>AGRICOLA NACIONAL S.A.C.I.</t>
  </si>
  <si>
    <t>ANDACOR S.A.</t>
  </si>
  <si>
    <t>ATHENA FOODS S.A.</t>
  </si>
  <si>
    <t>AUTOMOVILISMO Y TURISMO S.A.</t>
  </si>
  <si>
    <t>BANCO DE CRÉDITO E INVERSIONES</t>
  </si>
  <si>
    <t>SOC. INV. PAMPA CALICHERA S.A. SERIE A</t>
  </si>
  <si>
    <t>SOC. INV. PAMPA CALICHERA S.A. SERIE B</t>
  </si>
  <si>
    <t>COMPAÑÍA PESQUERA CAMANCHACA S.A.</t>
  </si>
  <si>
    <t>SOC. CANALISTAS LA FORESTA DE APOQUINDO S.A.</t>
  </si>
  <si>
    <t>ENERGÍA DE CASABLANCA S.A.</t>
  </si>
  <si>
    <t>COMPAÑÍA CERVECERÍAS UNIDAS S.A.</t>
  </si>
  <si>
    <t>CENCOSUD SHOPPING S.A.</t>
  </si>
  <si>
    <t>COMPAÑIA GENERAL DE ELECTRICIDAD S.A.</t>
  </si>
  <si>
    <t>COMPAÑÍAS CIC S.A.</t>
  </si>
  <si>
    <t>UNIÓN INMOBILIARIA S.A.</t>
  </si>
  <si>
    <t>COLBÚN S.A.</t>
  </si>
  <si>
    <t>COLEGIO CRAIGHOUSE S.A., SERIE A</t>
  </si>
  <si>
    <t>COLEGIO CRAIGHOUSE S.A., SERIE B</t>
  </si>
  <si>
    <t>COLEGIO INGLÉS CATÓLICO DE LA SERENA S.A.</t>
  </si>
  <si>
    <t>VIÑA CONCHA Y TORO S.A.</t>
  </si>
  <si>
    <t>COMPAÑÍA AGROPECUARIA COPEVAL S.A.</t>
  </si>
  <si>
    <t>PRINCE OF WALES COUNTRY CLUB S.A SERIE B</t>
  </si>
  <si>
    <t>PRINCE OF WALES COUNTRY CLUB S.A SERIE P</t>
  </si>
  <si>
    <t>INMOBILIARIA CRAIGHOUSE S.A.</t>
  </si>
  <si>
    <t>CRISTALERÍAS DE CHILE S.A.</t>
  </si>
  <si>
    <t>TELEFÓNICA CHILE S.A.</t>
  </si>
  <si>
    <t>COSTA VERDE AERONÁUTICA S.A.</t>
  </si>
  <si>
    <t>INMOBILIARIA DE DEPORTES LA DEHESA S.A.</t>
  </si>
  <si>
    <t>ENGIE ENERGÍA CHILE S.A.</t>
  </si>
  <si>
    <t>EMPRESA ELÉCTRICA DE MAGALLANES S.A.</t>
  </si>
  <si>
    <t>ENVASES DEL PACÍFICO S.A.</t>
  </si>
  <si>
    <t>ECHEVERRÍA, IZQUIERDO S.A.</t>
  </si>
  <si>
    <t>COMPAÑÍA ELECTRO METALÚRGICA S.A.</t>
  </si>
  <si>
    <t>ELECTROLUX DE CHILE S.A.</t>
  </si>
  <si>
    <t>VIÑEDOS EMILIANA S.A.</t>
  </si>
  <si>
    <t>ENEL AMÉRICAS S.A.</t>
  </si>
  <si>
    <t>ENEL DISTRIBUCIÓN CHILE S.A.</t>
  </si>
  <si>
    <t>ENEL GENERACIÓN CHILE S.A.</t>
  </si>
  <si>
    <t>ENERGÍA LATINA S.A.</t>
  </si>
  <si>
    <t>COMPAÑÍA DE INVERSIONES LA ESPAÑOLA S.A.</t>
  </si>
  <si>
    <t>INMOBILIARIA CLUB ESPAÑOL DE VALPARAÍSO</t>
  </si>
  <si>
    <t>EMP. DE SERV. SANITARIOS DE LOS LAGOS SA</t>
  </si>
  <si>
    <t>EMP. DE SERV. SANITARIOS DE LOS LAGOS S.A., SERIE A</t>
  </si>
  <si>
    <t>EMP. DE SERV. SANITARIOS DE LOS LAGOS S.A., SERIE B</t>
  </si>
  <si>
    <t>ESSBIO S.A., SERIE B</t>
  </si>
  <si>
    <t>INMOBILIARIA CENTRAL ESTACIONAMIENTOS AGUSTINAS</t>
  </si>
  <si>
    <t>ESVAL S.A., SERIE A</t>
  </si>
  <si>
    <t>ESVAL S.A., SERIE B</t>
  </si>
  <si>
    <t>FALABELLA S.A.</t>
  </si>
  <si>
    <t>FERROCARRIL DEL PACÍFICO S.A.</t>
  </si>
  <si>
    <t>COMPAÑÍA CHILENA DE FOSFOROS S.A.</t>
  </si>
  <si>
    <t>SOC. INV. GENERADORA DE EMPRESAS S.A.</t>
  </si>
  <si>
    <t>CLUB HÍPICO DE SANTIAGO S.A.</t>
  </si>
  <si>
    <t>SOCIEDAD HIPÓDROMO CHILE S.A. SERIE A</t>
  </si>
  <si>
    <t>SOCIEDAD HIPÓDROMO CHILE S.A. SERIE B</t>
  </si>
  <si>
    <t>INVERSIONES AGRÍCOLAS Y COMERCIALES S.A.</t>
  </si>
  <si>
    <t>INVERSIONES LA CONSTRUCCIÓN S.A.</t>
  </si>
  <si>
    <t>INSTITUTO DE DIAGNÓSTICO S.A.</t>
  </si>
  <si>
    <t>SOCIEDAD INMOBILIARIA VINA DEL MAR S.A.</t>
  </si>
  <si>
    <t>COMPAÑÍA MARÍTIMA CHILENA S.A.</t>
  </si>
  <si>
    <t>INVERTEC FOODS S.A.</t>
  </si>
  <si>
    <t>INVERSIONES UNIÓN ESPAÑOLA S.A.</t>
  </si>
  <si>
    <t>IPAL S.A.</t>
  </si>
  <si>
    <t>CLÍNICA LAS CONDES S.A.</t>
  </si>
  <si>
    <t>LIGA INDEPENDIENTE DE FUTBOL S.A.</t>
  </si>
  <si>
    <t>COMPAÑÍA ELÉCTRICA DEL LITORAL S.A.</t>
  </si>
  <si>
    <t>COLEGIO LA MAISONNETTE S.A.</t>
  </si>
  <si>
    <t>INMOBILIARIA MANQUEHUE S.A.</t>
  </si>
  <si>
    <t>COLEGIO BRITÁNICO SAINT MARGARET'S S.A.</t>
  </si>
  <si>
    <t>MARÍTIMA DE INVERSIONES S.A.</t>
  </si>
  <si>
    <t>MELÓN S.A.</t>
  </si>
  <si>
    <t>MINERA VALPARAÍSO S.A.</t>
  </si>
  <si>
    <t>MUELLES DE PENCO S.A.</t>
  </si>
  <si>
    <t>INVERSIONES NUEVA REGIÓN S.A.</t>
  </si>
  <si>
    <t>OLD GRANGONIAN CLUB S.A.</t>
  </si>
  <si>
    <t>EMPRESA ELÉCTRICA PEHUENCHE S.A.</t>
  </si>
  <si>
    <t>POTASIOS DE CHILE S.A., SERIE A</t>
  </si>
  <si>
    <t>POTASIOS DE CHILE S.A., SERIE B</t>
  </si>
  <si>
    <t>SEGUROS VIDA SECURITY PREVISIÓN S.A.</t>
  </si>
  <si>
    <t>PUERTOS Y LOGÍSTICA S.A.</t>
  </si>
  <si>
    <t>ELÉCTRICA PUNTILLA S.A.</t>
  </si>
  <si>
    <t>QUIÑENCO S.A.</t>
  </si>
  <si>
    <t>SOCIEDAD ANÓNIMA VIÑA SANTA RITA</t>
  </si>
  <si>
    <t>SOCIEDAD AGRÍCOLA LA ROSA SOFRUCO S.A.</t>
  </si>
  <si>
    <t>SOPROCAL, CALERÍAS E INDUSTRIAS S.A.</t>
  </si>
  <si>
    <t>VALPARAÍSO SPORTING CLUB S.A.</t>
  </si>
  <si>
    <t>INMOBILIARIA STADIO ITALIANO S.A.</t>
  </si>
  <si>
    <t>UNIÓN EL GOLF S.A.</t>
  </si>
  <si>
    <t>COMPAÑÍA SUD AMERICANA DE VAPORES S.A.</t>
  </si>
  <si>
    <t>FRUTÍCOLA VICONTO SA</t>
  </si>
  <si>
    <t>COMPAÑÍA INDUSTRIAL EL VOLCÁN S.A.</t>
  </si>
  <si>
    <t>INMOBILIARIA YUGOSLAVA S.A.</t>
  </si>
  <si>
    <t>AD ASTRA ROCKET COMPANY</t>
  </si>
  <si>
    <t>BANCO LAFISE S.A.</t>
  </si>
  <si>
    <t>BANCO PROMERICA S.A.</t>
  </si>
  <si>
    <t>BANCO CATHAY DE COSTA RICA S.A.</t>
  </si>
  <si>
    <t>CORPORACION DAVIVIENDA (COSTA RICA) S.A.</t>
  </si>
  <si>
    <t>CORPORACION ILG INTERNACIONAL S.A.</t>
  </si>
  <si>
    <t>FLORIDA ICE AND FARM S.A.</t>
  </si>
  <si>
    <t>GRUPO IMPROSA</t>
  </si>
  <si>
    <t>HOLCIM DE COSTA RICA, S.A.</t>
  </si>
  <si>
    <t>LA NACION S.A.</t>
  </si>
  <si>
    <t>Cerro Alto Forestal S.A. (Highforest)</t>
  </si>
  <si>
    <t>Cerro Verde Forestal S.A. (Big Forest)</t>
  </si>
  <si>
    <t>Continental Tire Andina S.A.</t>
  </si>
  <si>
    <t>El Refugio Forestal S.A. (Homeforest)</t>
  </si>
  <si>
    <t>El Sendero Forestal S.A. (Pathforest)</t>
  </si>
  <si>
    <t>Holcim Ecuador S.A. VN- US$ 0.5</t>
  </si>
  <si>
    <t>Holcim Ecuador S.A. VN- US$ 5</t>
  </si>
  <si>
    <t>Holcim Ecuador S.A. VN- US$0.0005</t>
  </si>
  <si>
    <t>La Campiña Forestal S.A. (Stronforest)</t>
  </si>
  <si>
    <t>La Colina Forestal S.A. (Hillforest)</t>
  </si>
  <si>
    <t>La Cumbre Forestal S.A. (Peakforest)</t>
  </si>
  <si>
    <t>La Ensenada Forestal S.A. (Coveforest)</t>
  </si>
  <si>
    <t>La Estancia Forestal S.A. (Forestead)</t>
  </si>
  <si>
    <t>La Reserva Forestal S.A. Reforest</t>
  </si>
  <si>
    <t>La Sabana Forestal S.A. (Plainforest)</t>
  </si>
  <si>
    <t>La Vanguardia Forestal S.A. (Vanguarforest)</t>
  </si>
  <si>
    <t>Recycob S.A.</t>
  </si>
  <si>
    <t>Rio Congo Forestal C.A. (Conrioca)</t>
  </si>
  <si>
    <t>Rio Grande Forestal S.A. (Riverforest)</t>
  </si>
  <si>
    <t>Superdeporte</t>
  </si>
  <si>
    <t>Tecateak S.A.</t>
  </si>
  <si>
    <t>Valle Grande Forestal S.A. (Valleyeforest)</t>
  </si>
  <si>
    <t>BANCO DEL BAJIO, S.A., INSTITUCION DE BANCA MULTIPLE</t>
  </si>
  <si>
    <t>BANCO SANTANDER MEXICO, S.A., INSTITUCION DE BANCA MULTIPLE, GRUPO FINANCIERO SANTANDER</t>
  </si>
  <si>
    <t>ORGANIZACION CULTIBA, S.A.B. DE CV</t>
  </si>
  <si>
    <t>FOMENTO ECONOMICO MEXICANO, S.A.B. DE C.V.</t>
  </si>
  <si>
    <t>GMEXICO TRANSPORTES, S.A.B. DE C.V.</t>
  </si>
  <si>
    <t>ORBIA ADVANCE CORPORATION, S.A.B. DE C.V.</t>
  </si>
  <si>
    <t>QUALITAS CONTROLADORA, S.A.B. DE C.V.</t>
  </si>
  <si>
    <t>GRUPO TRAXION S.A.B DE C.V.</t>
  </si>
  <si>
    <t>CORPORACION INMOBILIARIA VESTA, S.A.B. DE C.V.</t>
  </si>
  <si>
    <t>CONTROLADORA VUELA COMPAÑIA DE AVIACION, S.A.B. DE C.V.</t>
  </si>
  <si>
    <t>n.d</t>
  </si>
  <si>
    <t>Panamá</t>
  </si>
  <si>
    <t>Grupo Assa, S.A.</t>
  </si>
  <si>
    <t>BG Financial Group</t>
  </si>
  <si>
    <t>Canal Bank, S.A.</t>
  </si>
  <si>
    <t>Empresa General de Inversiones, S.A.</t>
  </si>
  <si>
    <t>Grupo APC, S.A. (B)</t>
  </si>
  <si>
    <t>Grupo APC, S.A. (C)</t>
  </si>
  <si>
    <t>GB Group Corporation</t>
  </si>
  <si>
    <t>Grupo Bandelta Holding</t>
  </si>
  <si>
    <t>Grupo Mundial Tenedora, S.A.</t>
  </si>
  <si>
    <t>Grupo Prival S.A.</t>
  </si>
  <si>
    <t>Golden Forest, S.A.</t>
  </si>
  <si>
    <t>Indesa Holdings</t>
  </si>
  <si>
    <t>Latinex Holdings, Inc. (A)</t>
  </si>
  <si>
    <t>Latinex Holdings, Inc. (B)</t>
  </si>
  <si>
    <t>Grupo Melo, S.A.</t>
  </si>
  <si>
    <t>Mercantil Servicios Financieros Internacional ,S.A. (A)</t>
  </si>
  <si>
    <t>Mercantil Servicios Financieros Internacional ,S.A. (B)</t>
  </si>
  <si>
    <t>Metro Holding Enterprises, Inc.</t>
  </si>
  <si>
    <t>MHC Holding Ltd</t>
  </si>
  <si>
    <t>Panama Power Holdings, Inc.</t>
  </si>
  <si>
    <t>Perutil, S.A.</t>
  </si>
  <si>
    <t>Istmo Cia. de Reaseguros, Inc.</t>
  </si>
  <si>
    <t>Rey Holdings Corp.</t>
  </si>
  <si>
    <t>Tower Corporation</t>
  </si>
  <si>
    <t>Tropical Resorts International, Inc.</t>
  </si>
  <si>
    <t>Union Nacional de Empresas, S.A. (A)</t>
  </si>
  <si>
    <t>Union Nacional de Empresas, S.A.  (B)</t>
  </si>
  <si>
    <t>Banco Aliado S.A.</t>
  </si>
  <si>
    <t>Banesco, S.A.</t>
  </si>
  <si>
    <t>Panacredit, S.A.</t>
  </si>
  <si>
    <t>Grupo Aliado, S.A.</t>
  </si>
  <si>
    <t>G.B. Group Corp.</t>
  </si>
  <si>
    <t>Grupo Bandelta HLD</t>
  </si>
  <si>
    <t>La Hipotecaria HLD</t>
  </si>
  <si>
    <t xml:space="preserve">LATAM Kraft Inv., Inc. </t>
  </si>
  <si>
    <t xml:space="preserve">Multibank Inc. </t>
  </si>
  <si>
    <t>Towerbank Intl., Inc.</t>
  </si>
  <si>
    <t>UPI Vehicle Ltd.</t>
  </si>
  <si>
    <t>Verdemar Inv. Corp.</t>
  </si>
  <si>
    <t>Los Andes Fund, S.A.</t>
  </si>
  <si>
    <t>Bayport Enterprises</t>
  </si>
  <si>
    <t>Canal Multistrategy Family of Funds, Inc.  (FIF)</t>
  </si>
  <si>
    <t>Canal Multistrategy Family of Funds, Inc.  (FIFA)</t>
  </si>
  <si>
    <t>Canal Multistrategy Family of Funds, Inc. (MFFID)</t>
  </si>
  <si>
    <t>CM Realty, S.A.</t>
  </si>
  <si>
    <t>Fondo General de Inversiones</t>
  </si>
  <si>
    <t>Fondo Global de Inversiones, S.A.</t>
  </si>
  <si>
    <t>Fondo General de Retorno Total</t>
  </si>
  <si>
    <t>Fondo de Inversión Inmobiliario Gibraltar</t>
  </si>
  <si>
    <t>Fondo Renta Fija Valor, S.A.</t>
  </si>
  <si>
    <t>Fondo Inm. Vista</t>
  </si>
  <si>
    <t>Fondo de Inversion Popular Inmobiliario Zeta</t>
  </si>
  <si>
    <t>Grupo Inmobiliario de Capital Privado I (P1A)</t>
  </si>
  <si>
    <t>Grupo Inmobiliario de Capital Privado I (PIB)</t>
  </si>
  <si>
    <t>Latam Real Estate Growth Fund, Inc. (A)</t>
  </si>
  <si>
    <t>Latam Real Estate Growth Fund, Inc. (B)</t>
  </si>
  <si>
    <t>Metro Strategic Income Fund, INC.</t>
  </si>
  <si>
    <t>MMG Fixed Income Fund</t>
  </si>
  <si>
    <t>MMG Global Allocation Fund, Inc.</t>
  </si>
  <si>
    <t>MMG Panama Allocation Fund, Inc.</t>
  </si>
  <si>
    <t>Multi Prosperity Fixed Income Fund</t>
  </si>
  <si>
    <t>Panama Latam Fixed Income Fund, Inc.</t>
  </si>
  <si>
    <t>Prival Bond Fund , S.A.</t>
  </si>
  <si>
    <t>Prival Mila Fund, S.A.</t>
  </si>
  <si>
    <t>Prival Multi-Strategy Income &amp; Growth Fund, S.A.</t>
  </si>
  <si>
    <t>Prival Real Estate Fund, S.A.</t>
  </si>
  <si>
    <t>Premier Index Fund, S.A.</t>
  </si>
  <si>
    <t>Premier Latin American Bond Fund</t>
  </si>
  <si>
    <t>Premier Midium Term Bond Fund, S.A.</t>
  </si>
  <si>
    <t xml:space="preserve">Prima Sociedad de Inversion Inmobilaria </t>
  </si>
  <si>
    <t>Panama Real Estate Development Fund, Inc. (ALCO)</t>
  </si>
  <si>
    <t>Panama Real Estate Development Fund, Inc. (CV)</t>
  </si>
  <si>
    <t>Panama Real Estate Development Fund, Inc. (INCOME)</t>
  </si>
  <si>
    <t>Panama Real Estate Development Fund, Inc. (INV1)</t>
  </si>
  <si>
    <t>Panama Real Estate Development Fund, Inc. (INV2)</t>
  </si>
  <si>
    <t>Panama Real Estate Development Fund, Inc. (INVURB)</t>
  </si>
  <si>
    <t>Panama Real Estate Development Fund, Inc. (RENTAM)</t>
  </si>
  <si>
    <t>Panama Real Estate Development Fund, Inc. (RW)</t>
  </si>
  <si>
    <t>Panama Real Estate Development Fund, Inc. (URBA)</t>
  </si>
  <si>
    <t>Panama Real Estate Development Fund, Inc. (URBE)</t>
  </si>
  <si>
    <t>Panama Real Estate Development Fund, Inc. (PUEBLO)</t>
  </si>
  <si>
    <t>Panama Real Estate Development Fund, Inc. (VDR)</t>
  </si>
  <si>
    <t>Regulus Inmobiliaria, S.A.</t>
  </si>
  <si>
    <t>Tagua Fund, Inc.</t>
  </si>
  <si>
    <t>Ultra Star, Inc.</t>
  </si>
  <si>
    <t>North American Income Fund PLC</t>
  </si>
  <si>
    <t>CABEI CENTRAL AMERICAN FUND PLC.</t>
  </si>
  <si>
    <t>BCR Fondo de Inversión Inmobiliario del Comercio y la Industria (FCI) No Diversificado</t>
  </si>
  <si>
    <t>BCR Fondo de Inversión Inmobiliario No Diversificado</t>
  </si>
  <si>
    <t>BANCO CONTINENTAL S.A.E.C.A.</t>
  </si>
  <si>
    <t>BANCO REGIONAL S.A.E.C.A.</t>
  </si>
  <si>
    <t>SUDAMERIS BANK S.A.E.C.A.</t>
  </si>
  <si>
    <t>NICOLÁS GONZÁLEZ ODDONE S.A.E.C.A. (NGO S.A.E.C.A.)</t>
  </si>
  <si>
    <t>VISION BANCO S.A.E.C.A.</t>
  </si>
  <si>
    <t>FINANCIERA RÍO S.A.E.C.A.</t>
  </si>
  <si>
    <t>BANCO FAMILIAR S.A.E.C.A.</t>
  </si>
  <si>
    <t>BANCO ITAPUA S.A.E.C.A.</t>
  </si>
  <si>
    <t>INTERFISA BANCO  S.A.E.C.A.</t>
  </si>
  <si>
    <t>DE LA SOBERA HERMANOS S.A.E.C.A.</t>
  </si>
  <si>
    <t>CORPORACION INTERAMERICANA DE INVERSIONES</t>
  </si>
  <si>
    <t xml:space="preserve">Fondo Financiero para el Desarrollo de la Cuenca del Plata (FONPLATA) </t>
  </si>
  <si>
    <t>Fondo de Inversión "Opportunity Fund" Renta Fija USD</t>
  </si>
  <si>
    <t>Fideicomiso de Títularización de Cartera de Crédito Emprendimientos Urunaga S.A.</t>
  </si>
  <si>
    <t>Fideicomiso de Títularización de Cartera de Crédito Stilo Hogar 02 PEG G1</t>
  </si>
  <si>
    <t>Fideicomiso de Titularización de Flujo Futuro de Caja e Inventario PCIZZI, ARMAZEN CENTRAL, NAVE SHOP 01.</t>
  </si>
  <si>
    <t>Fideicomiso Irrevocable de Titularización de Flujos Futuros de Caja Servicios Rápidos del Paraguay S.A. - Hanseatica B.</t>
  </si>
  <si>
    <t>Fideicomiso Irrevocable de Titularización de Flujos Futuros de Caja Servicios Rápidos del Paraguay S.A. - Hanseatica C.</t>
  </si>
  <si>
    <t>Fideicomiso Irrevocable de Titularización de Flujos Futuros de Caja y Activos de PRV Stores PY S.A. y PRV Properties PY S.A. - Citymarket A</t>
  </si>
  <si>
    <t>Fideicomiso La Susana</t>
  </si>
  <si>
    <t>AGENCIA FINANCIERA DE DESARROLLO</t>
  </si>
  <si>
    <t>FIDEICOMISO CIDESA B</t>
  </si>
  <si>
    <t>FIDEICOMISO CSA 01</t>
  </si>
  <si>
    <t>FIDEICOMISO IRREVOCABLE DE TITULARIZACION DE FLUJOS FUTUROS DE CAJA Y ACTIVOS CITYMARKET A</t>
  </si>
  <si>
    <t>FIDEICOMISO LA SUSANA</t>
  </si>
  <si>
    <t>FIDEICOMISO SERV. RAPIDOS DEL PARAGUAY-HANSEATICA B</t>
  </si>
  <si>
    <t>FIDEICOMISO STILO HOGAR 02</t>
  </si>
  <si>
    <t>GRUPO INTERNACIONAL DE FINANZAS S.A.E.C.A.</t>
  </si>
  <si>
    <t>INVESTOR ADMINISTRADORA DE FONDOS PATRIMONIALES DE INVERSIÓN S.A.</t>
  </si>
  <si>
    <t>LC RISK MANAGEMENT S.A.E.C.A.</t>
  </si>
  <si>
    <t>MINISTERIO DE HACIENDA</t>
  </si>
  <si>
    <t>MUNICIPALIDAD DE ASUNCIÓN</t>
  </si>
  <si>
    <t>MUNICIPALIDAD DE CIUDAD DEL ESTE</t>
  </si>
  <si>
    <t>MUNICIPALIDAD DE VILLARRICA</t>
  </si>
  <si>
    <t>SANITARIOS MATERSAN S.A.E.</t>
  </si>
  <si>
    <t>PROMOT.PYA.DE FINANCIAMIENTOS S.A.E.C.A.</t>
  </si>
  <si>
    <t>CREDISOLUCIÓN S.A.E.C.A.</t>
  </si>
  <si>
    <t>n,d,</t>
  </si>
  <si>
    <t>Perú</t>
  </si>
  <si>
    <t>AFP HABITAT S.A. - COMMON SHARES</t>
  </si>
  <si>
    <t>A.F.P. INTEGRA S.A. - COMMON SHARES</t>
  </si>
  <si>
    <t>PRIMA AFP S.A.  - COMMON SHARES</t>
  </si>
  <si>
    <t>PROFUTURO A.F.P. - COMMON SHARES</t>
  </si>
  <si>
    <t>CORPORACION FINANCIERA DE DESARROLLO S.A. - COFIDE - COMMON SHARES -C- SERIES</t>
  </si>
  <si>
    <t>BANCO AZTECA DEL PERU S.A.  - COMMON SHARES</t>
  </si>
  <si>
    <t>BANCO BBVA PERU - COMMON SHARES</t>
  </si>
  <si>
    <t>BANCO DE COMERCIO  - COMMON SHARES</t>
  </si>
  <si>
    <t>BANCO DE CREDITO DEL PERU - COMMON SHARES</t>
  </si>
  <si>
    <t>BANCO INTERAMERICANO DE FINANZAS S.A. - BANBIF - COMMON SHARES</t>
  </si>
  <si>
    <t>BANCO PICHINCHA - COMMON SHARES</t>
  </si>
  <si>
    <t>BANCO PICHINCHA - PREFERRED SHARES</t>
  </si>
  <si>
    <t>BANCO SANTANDER PERU S.A.    - COMMON SHARES</t>
  </si>
  <si>
    <t>ICBC PERU BANK S.A. - COMMON SHARES</t>
  </si>
  <si>
    <t>MIBANCO BANCO DE LA MICRO EMPRESA S.A. - COMMON SHARES</t>
  </si>
  <si>
    <t>SCOTIABANK PERU S.A.A. - COMMON SHARES</t>
  </si>
  <si>
    <t>CITIBANK DEL PERU S.A. - CITIBANK PERU  - COMMON SHARES</t>
  </si>
  <si>
    <t>BANCO FALABELLA PERU S.A.  - COMMON SHARES</t>
  </si>
  <si>
    <t>BANCO RIPLEY PERU S.A. - COMMON SHARES</t>
  </si>
  <si>
    <t>BANCO INTERNACIONAL DEL PERU S.A.A. - INTERBANK - COMMON SHARES</t>
  </si>
  <si>
    <t>AMERIKA FINANCIERA S.A. - COMMON SHARES</t>
  </si>
  <si>
    <t>COMPARTAMOS FINANCIERA S.A. - COMMON SHARES</t>
  </si>
  <si>
    <t>FINANCIERA EFECTIVA S.A. - COMMON SHARES</t>
  </si>
  <si>
    <t>FINANCIERA CREDINKA S.A. - COMMON SHARES</t>
  </si>
  <si>
    <t>FINANCIERA PROEMPRESA S.A. - COMMON SHARES</t>
  </si>
  <si>
    <t>FINANCIERA PROEMPRESA S.A. - PREFERRED SHARES</t>
  </si>
  <si>
    <t>FINANCIERA TFC S.A. - COMMON SHARES</t>
  </si>
  <si>
    <t>FINANCIERA TFC S.A. - COMMON SHARES S-2</t>
  </si>
  <si>
    <t>FINANCIERA QAPAQ S.A. - COMMON SHARES</t>
  </si>
  <si>
    <t>FINANCIERA OH! S.A. - COMMON SHARES</t>
  </si>
  <si>
    <t>BANCO GNB PERU S.A. - COMMON SHARES</t>
  </si>
  <si>
    <t>MITSUI AUTO FINANCE PERU S.A. - COMMON SHARES</t>
  </si>
  <si>
    <t>CREDISCOTIA FINANCIERA S.A. - COMMON SHARES</t>
  </si>
  <si>
    <t>FINANCIERA CONFIANZA S.A.A.  - COMMON SHARES</t>
  </si>
  <si>
    <t>CAJA RURAL DE AHORRO Y CREDITO LOS ANDES S.A. - COMMON SHARES</t>
  </si>
  <si>
    <t>CORPORACION ACEROS AREQUIPA S.A. - COMMON SHARES</t>
  </si>
  <si>
    <t>CORPORACION ACEROS AREQUIPA S.A. - INVESTMENT SHARES</t>
  </si>
  <si>
    <t>AGROINDUSTRIAS AIB S.A. - COMMON SHARES</t>
  </si>
  <si>
    <t>ALICORP S.A.A. - COMMON SHARES</t>
  </si>
  <si>
    <t>ALICORP S.A.A. - INVESTMENT SHARES</t>
  </si>
  <si>
    <t>AUSTRAL GROUP S.A.A. - COMMON SHARES</t>
  </si>
  <si>
    <t>UNION DE CERVECERIAS PERUANAS BACKUS Y JOHNSTON S.A.A.   - COMMON SHARES -A-SERIES</t>
  </si>
  <si>
    <t>UNION DE CERVECERIAS PERUANAS BACKUS Y JOHNSTON S.A.A. - PREFERRED SHARES -B-SERIES</t>
  </si>
  <si>
    <t>UNION DE CERVECERIAS PERUANAS BACKUS Y JOHNSTON S.A.A. - INVESTMENT SHARES</t>
  </si>
  <si>
    <t>UNION ANDINA DE CEMENTOS S.A.A. -UNACEM S.A.A. - COMMON SHARES</t>
  </si>
  <si>
    <t>CEMENTOS PACASMAYO S.A.A. - COMMON SHARES</t>
  </si>
  <si>
    <t>CEMENTOS PACASMAYO S.A.A. - INVESTMENT SHARES</t>
  </si>
  <si>
    <t>CORPORACION CERAMICA S. A. - INVESTMENT SHARES</t>
  </si>
  <si>
    <t>CONSORCIO INDUSTRIAL DE AREQUIPA S.A. - INVESTMENT SHARES</t>
  </si>
  <si>
    <t>CREDITEX S.A.A. - COMMON SHARES</t>
  </si>
  <si>
    <t>CREDITEX S.A.A. - INVESTMENT SHARES</t>
  </si>
  <si>
    <t>EMPRESA EDITORA EL COMERCIO S.A. - INVESTMENT SHARES</t>
  </si>
  <si>
    <t>FABRICA PERUANA ETERNIT S.A. - INVESTMENT SHARES</t>
  </si>
  <si>
    <t>FABRICA NACIONAL DE ACUMULADORES ETNA S.A. - INVESTMENT SHARES</t>
  </si>
  <si>
    <t>EXSA S.A. - COMMON SHARES</t>
  </si>
  <si>
    <t>EXSA S.A. - INVESTMENT SHARES</t>
  </si>
  <si>
    <t>LECHE GLORIA S.A. - INVESTMENT SHARES</t>
  </si>
  <si>
    <t>COMPANIA GOODYEAR DEL PERU S.A. - INVESTMENT SHARES</t>
  </si>
  <si>
    <t>HIDROSTAL S.A. - INVESTMENT SHARES</t>
  </si>
  <si>
    <t>INDUSTRIAS ELECTRO QUIMICAS S.A. - IEQSA - INVESTMENT SHARES</t>
  </si>
  <si>
    <t>INDUSTRIAS DEL ENVASE S.A. - COMMON SHARES</t>
  </si>
  <si>
    <t>INDUSTRIAS DEL ENVASE S.A. - INVESTMENT SHARES</t>
  </si>
  <si>
    <t>INDECO S.A. - INVESTMENT SHARES</t>
  </si>
  <si>
    <t>LAIVE S.A.  - PREFERRED SHARES -B-SERIES</t>
  </si>
  <si>
    <t>LIMA CAUCHO S.A.   - COMMON SHARES -B- SERIES</t>
  </si>
  <si>
    <t>LIMA CAUCHO S.A. - INVESTMENT SHARES</t>
  </si>
  <si>
    <t>CORPORACION LINDLEY S.A. - INVESTMENT SHARES</t>
  </si>
  <si>
    <t>MICHELL Y CIA. S.A. - INVESTMENT SHARES</t>
  </si>
  <si>
    <t>MOTORES DIESEL ANDINOS S.A. - INVESTMENT SHARES</t>
  </si>
  <si>
    <t>PETROLEOS DEL PERU - PETROPERU S.A. - COMMON SHARES -B-SERIES</t>
  </si>
  <si>
    <t>PESQUERA EXALMAR S.A.A. - COMMON SHARES</t>
  </si>
  <si>
    <t>QUIMPAC S.A. - COMMON SHARES</t>
  </si>
  <si>
    <t>QUIMPAC S.A. - INVESTMENT SHARES</t>
  </si>
  <si>
    <t>MANUFACTURA DE METALES Y ALUMINIO "RECORD" S.A. - INVESTMENT SHARES</t>
  </si>
  <si>
    <t>REFINERIA LA PAMPILLA S.A.A. - RELAPA S.A.A. - COMMON SHARES -A-SERIES</t>
  </si>
  <si>
    <t>TEXTIL SAN CRISTOBAL S.A. - EN LIQUIDACION - COMMON SHARES</t>
  </si>
  <si>
    <t>CERVECERIA SAN JUAN S.A. - COMMON SHARES</t>
  </si>
  <si>
    <t>CERVECERIA SAN JUAN S.A. - INVESTMENT SHARES</t>
  </si>
  <si>
    <t>EMPRESA SIDERURGICA DEL PERU S.A.A.  - COMMON SHARES</t>
  </si>
  <si>
    <t>FABRICA DE HILADOS Y TEJIDOS SAN MIGUEL S.A. - EN LIQUIDACION - INVESTMENT SHARES</t>
  </si>
  <si>
    <t>INDUSTRIA TEXTIL PIURA S.A. - COMMON SHARES</t>
  </si>
  <si>
    <t>INDUSTRIA TEXTIL PIURA S.A. - INVESTMENT SHARES</t>
  </si>
  <si>
    <t>COMPANIA UNIVERSAL TEXTIL S.A. - COMMON SHARES</t>
  </si>
  <si>
    <t>COMPANIA UNIVERSAL TEXTIL S.A. - INVESTMENT SHARES</t>
  </si>
  <si>
    <t>MINERA ANDINA DE EXPLORACIONES S.A.A. - COMMON SHARES -A- SERIES</t>
  </si>
  <si>
    <t>MINERA ANDINA DE EXPLORACIONES S.A.A. - PREFERRED SHARES -B- SERIES</t>
  </si>
  <si>
    <t>NEXA RESOURCES ATACOCHA S.A.A. - COMMON SHARES -A-SERIES</t>
  </si>
  <si>
    <t>NEXA RESOURCES ATACOCHA S.A.A. - PREFERRED SHARES -B-SERIES</t>
  </si>
  <si>
    <t>COMPANIA DE MINAS BUENAVENTURA S.A.A. - COMMON SHARES</t>
  </si>
  <si>
    <t>COMPANIA DE MINAS BUENAVENTURA S.A.A. - INVESTMENT SHARES</t>
  </si>
  <si>
    <t>CASTROVIRREYNA COMPANIA MINERA S.A. - EN LIQUIDACION - COMMON SHARES</t>
  </si>
  <si>
    <t>CASTROVIRREYNA COMPANIA MINERA S.A. - EN LIQUIDACION - INVESTMENT SHARES</t>
  </si>
  <si>
    <t>SOCIEDAD MINERA CORONA S.A. - COMMON SHARES</t>
  </si>
  <si>
    <t>SOCIEDAD MINERA CORONA S.A. - INVESTMENT SHARES</t>
  </si>
  <si>
    <t>SOCIEDAD MINERA EL BROCAL S.A.A. - COMMON SHARES</t>
  </si>
  <si>
    <t>SOCIEDAD MINERA EL BROCAL S.A.A. - INVESTMENT SHARES</t>
  </si>
  <si>
    <t>FOSFATOS DEL PACIFICO S.A. - COMMON SHARES</t>
  </si>
  <si>
    <t>NEXA RESOURCES PERU S.A.A. - COMMON SHARES</t>
  </si>
  <si>
    <t>NEXA RESOURCES PERU S.A.A. - INVESTMENT SHARES</t>
  </si>
  <si>
    <t>MINSUR S.A. - INVESTMENT SHARES</t>
  </si>
  <si>
    <t>COMPANIA MINERA SAN IGNACIO DE MOROCOCHA S.A.A - COMMON SHARES</t>
  </si>
  <si>
    <t>COMPANIA MINERA SAN IGNACIO DE MOROCOCHA S.A.A - INVESTMENT SHARES</t>
  </si>
  <si>
    <t>COMPANIA MINERA PODEROSA S.A. - COMMON SHARES</t>
  </si>
  <si>
    <t>PERUBAR S.A. - INVESTMENT SHARES</t>
  </si>
  <si>
    <t>SHOUGANG HIERRO PERU S.A.A. - COMMON SHARES</t>
  </si>
  <si>
    <t>SOUTHERN PERU COPPER CORPORATION - SUCURSAL DEL PERU - INVESTMENT SHARES</t>
  </si>
  <si>
    <t>SOUTHERN PERU COPPER CORPORATION - SUCURSAL DEL PERU - INVESTMENT SHARES (S-2)</t>
  </si>
  <si>
    <t>COMPANIA MINERA SANTA LUISA S.A. - INVESTMENT SHARES</t>
  </si>
  <si>
    <t>SOCIEDAD MINERA CERRO VERDE S.A.A. - COMMON SHARES</t>
  </si>
  <si>
    <t>VOLCAN COMPANIA MINERA S.A.A. - COMMON SHARES -A-SERIES</t>
  </si>
  <si>
    <t>VOLCAN COMPANIA MINERA S.A.A. - PREFERRED SHARES -B-SERIES</t>
  </si>
  <si>
    <t>AVLA PERU COMPANIA DE SEGUROS S.A. - COMMON SHARES</t>
  </si>
  <si>
    <t>CHUBB PERU S.A. COMPANIA DE SEGUROS Y REASEGUROS - COMMON SHARES</t>
  </si>
  <si>
    <t>QUALITAS COMPANIA DE SEGUROS S.A. - COMMON SHARES</t>
  </si>
  <si>
    <t>BNP PARIBAS CARDIF S.A. COMPANIA DE SEGUROS Y REASEGUROS - COMMON SHARES</t>
  </si>
  <si>
    <t>COFACE SEGURO DE CREDITO PERU S.A. - COMMON SHARES</t>
  </si>
  <si>
    <t>COMPANIA DE SEGUROS DE VIDA CAMARA S.A. - COMMON SHARES</t>
  </si>
  <si>
    <t>CRECER SEGUROS S.A. COMPANIA DE SEGUROS - COMMON SHARES</t>
  </si>
  <si>
    <t>MAPFRE PERU COMPANIA DE SEGUROS Y REASEGUROS S.A. - COMMON SHARES</t>
  </si>
  <si>
    <t>INSUR S.A. COMPANIA DE SEGUROS - COMMON SHARES</t>
  </si>
  <si>
    <t>INTERSEGURO COMPANIA DE SEGUROS S.A. - COMMON SHARES</t>
  </si>
  <si>
    <t>LA POSITIVA SEGUROS Y REASEGUROS S.A.A. - COMMON SHARES</t>
  </si>
  <si>
    <t>LA POSITIVA VIDA SEGUROS Y REASEGUROS S.A. - COMMON SHARES</t>
  </si>
  <si>
    <t>LIBERTY SEGUROS S.A. - COMMON SHARES</t>
  </si>
  <si>
    <t>MAPFRE PERU VIDA COMPANIA DE SEGUROS Y REASEGUROS - COMMON SHARES</t>
  </si>
  <si>
    <t>PACIFICO COMPANIA DE SEGUROS Y REASEGUROS - COMMON SHARES</t>
  </si>
  <si>
    <t>OHIO NATIONAL SEGUROS DE VIDA S.A. - COMMON SHARES</t>
  </si>
  <si>
    <t>PROTECTA S.A. COMPANIA DE SEGUROS  - COMMON SHARES</t>
  </si>
  <si>
    <t>RIGEL PERU S.A. COMPANIA DE SEGUROS DE VIDA - COMMON SHARES</t>
  </si>
  <si>
    <t>RIMAC SEGUROS Y REASEGUROS - COMMON SHARES</t>
  </si>
  <si>
    <t>SECREX COMPANIA DE SEGUROS DE CREDITO Y GARANTIAS S.A.   - COMMON SHARES</t>
  </si>
  <si>
    <t>ENEL GENERACION PERU S.A.A. - COMMON SHARES</t>
  </si>
  <si>
    <t>ENEL DISTRIBUCION PERU S.A.A. - COMMON SHARES</t>
  </si>
  <si>
    <t>EMPRESA DE GENERACION ELECTRICA DEL SUR S.A. - EGESUR - COMMON SHARES -B- SERIES</t>
  </si>
  <si>
    <t>EMPRESA DE GENERACION ELECTRICA SAN GABAN S.A. - COMMON SHARES -B- SERIES</t>
  </si>
  <si>
    <t>EMPRESA ELECTRICIDAD DEL PERU - ELECTROPERU S.A.  - COMMON SHARES -B- SERIES</t>
  </si>
  <si>
    <t>ELECTRO SUR ESTE S.A.A. - COMMON SHARES -B- SERIES</t>
  </si>
  <si>
    <t>ELECTRO PUNO S.A.A. - COMMON SHARES -B- SERIES</t>
  </si>
  <si>
    <t>ELECTRO DUNAS S.A.A. - COMMON SHARES</t>
  </si>
  <si>
    <t>EMPRESA REGIONAL DE SERVICIO PUBLICO DE ELECTRICIDAD ELECTROSUR - COMMON SHARES -D SERIES</t>
  </si>
  <si>
    <t>ENEL GENERACION PIURA S.A. - COMMON SHARES -B- SERIES</t>
  </si>
  <si>
    <t>HIDRANDINA - COMMON SHARES -A2-SERIES</t>
  </si>
  <si>
    <t>ENGIE ENERGIA PERU S.A. - COMMON SHARES</t>
  </si>
  <si>
    <t>LUZ DEL SUR S.A.A. - COMMON SHARES</t>
  </si>
  <si>
    <t>PERUANA DE ENERGIA S.A.A. - COMMON SHARES -A- SERIES</t>
  </si>
  <si>
    <t>PERUANA DE ENERGIA S.A.A. - PREFERRED SHARES -B- SERIES</t>
  </si>
  <si>
    <t>SERVICIO DE AGUA POTABLE Y ALCANTARILLADO DE LIMA - SEDAPAL - COMMON SHARES -B- SERIES</t>
  </si>
  <si>
    <t>SHOUGANG GENERACION ELECTRICA S.A.A. - COMMON SHARES</t>
  </si>
  <si>
    <t>SOCIEDAD ELECTRICA DEL SUR OESTE S.A. - SEAL - COMMON SHARES -D- SERIES</t>
  </si>
  <si>
    <t>TC SIGLO 21 S.A.A. - COMMON SHARES -A-SERIES</t>
  </si>
  <si>
    <t>TC SIGLO 21 S.A.A. - COMMON SHARES -B-SERIES</t>
  </si>
  <si>
    <t>TELEFONICA DEL PERU S.A.A. - COMMON SHARES -B-SERIES</t>
  </si>
  <si>
    <t>TELEFONICA DEL PERU S.A.A.    - COMMON SHARES -C- SERIES</t>
  </si>
  <si>
    <t>ADMINISTRADORA DEL COMERCIO S.A.     - COMMON SHARES</t>
  </si>
  <si>
    <t>AGROKASA HOLDINGS S.A. - COMMON SHARES</t>
  </si>
  <si>
    <t>AI INVERSIONES PALO ALTO S.A. - COMMON SHARES</t>
  </si>
  <si>
    <t>ANDINO INVESTMENT HOLDING S.A.A. - COMMON SHARES</t>
  </si>
  <si>
    <t>AZZARO TRADING S.A. - COMMON SHARES</t>
  </si>
  <si>
    <t>BAYER S.A. - INVESTMENT SHARES</t>
  </si>
  <si>
    <t>CREDICORP CAPITAL PERU S.A.A. - COMMON SHARES</t>
  </si>
  <si>
    <t>BNB VALORES PERU S.A. SOCIEDAD AGENTE DE BOLSA - COMMON SHARES</t>
  </si>
  <si>
    <t>CAVALI S.A. I.C.L.V.    - COMMON SHARES</t>
  </si>
  <si>
    <t>INVERSIONES CENTENARIO S.A.A. - COMMON SHARES</t>
  </si>
  <si>
    <t>CINEPLEX S.A. - COMMON SHARES</t>
  </si>
  <si>
    <t>CONSORCIO CEMENTERO DEL SUR S.A. - CONCESUR S.A.  - INVESTMENT SHARES</t>
  </si>
  <si>
    <t>LOS PORTALES S.A. - COMMON SHARES</t>
  </si>
  <si>
    <t>CORPORACION CERVESUR S.A.A. - COMMON SHARES</t>
  </si>
  <si>
    <t>CORPORACION CERVESUR S.A.A. - INVESTMENT SHARES</t>
  </si>
  <si>
    <t>CORPORACION FINANCIERA DE INVERSIONES S.A. - COMMON SHARES</t>
  </si>
  <si>
    <t>DESARROLLOS SIGLO XXI S.A.A. - COMMON SHARES</t>
  </si>
  <si>
    <t>DUNAS ENERGIA S.A.A. - COMMON SHARES</t>
  </si>
  <si>
    <t>ENERGIA DEL PACIFICO S.A. - COMMON SHARES</t>
  </si>
  <si>
    <t>ENERGIA DEL PACIFICO S.A. - INVESTMENT SHARES</t>
  </si>
  <si>
    <t>ENFOCA SERVICIOS LOGISTICOS S.A. - COMMON SHARES</t>
  </si>
  <si>
    <t>EXPERTIA TRAVEL S.A. - COMMON SHARES</t>
  </si>
  <si>
    <t>FACTORING TOTAL S.A. - COMMON SHARES</t>
  </si>
  <si>
    <t>FERREYCORP S.A.A. - COMMON SHARES</t>
  </si>
  <si>
    <t>FOSSAL S.A.A. - COMMON SHARES</t>
  </si>
  <si>
    <t>FOSSAL S.A.A. - INVESTMENT SHARES</t>
  </si>
  <si>
    <t>FILAMENTOS INDUSTRIALES S.A. - INVESTMENT SHARES</t>
  </si>
  <si>
    <t>FUTURA CONSORCIO INMOBILIARIO S.A. - COMMON SHARES</t>
  </si>
  <si>
    <t>FUTURA CONSORCIO INMOBILIARIO S.A. - INVESTMENT SHARES</t>
  </si>
  <si>
    <t>GLOBOKAS PERU S.A. - COMMON SHARES</t>
  </si>
  <si>
    <t>GRANA Y MONTERO S.A.A. - COMMON SHARES</t>
  </si>
  <si>
    <t>HERMES TRANSPORTES BLINDADOS S.A. - COMMON SHARES</t>
  </si>
  <si>
    <t>J.P. MORGAN BANCO DE INVERSION - COMMON SHARES</t>
  </si>
  <si>
    <t>GR HOLDING S.A. - COMMON SHARES</t>
  </si>
  <si>
    <t>PERU HOLDING DE TURISMO S.A.A. - COMMON SHARES -B- SERIES</t>
  </si>
  <si>
    <t>FALABELLA PERU S.A.A. - COMMON SHARES</t>
  </si>
  <si>
    <t>INCA RAIL S.A. - COMMON SHARES</t>
  </si>
  <si>
    <t>INMOBILIARIA IDE S.A. - COMMON SHARES</t>
  </si>
  <si>
    <t>INMOBILIARIA IDE S.A. - INVESTMENT SHARES</t>
  </si>
  <si>
    <t>INMOBILIARIA MILENIA S.A. - COMMON SHARES</t>
  </si>
  <si>
    <t>INTRALOT DE PERU S.A. - COMMON SHARES</t>
  </si>
  <si>
    <t>INVERSIONES EDUCA S.A. - PREFERRED SHARES -A-SERIES</t>
  </si>
  <si>
    <t>INVERSIONES NACIONALES DE TURISMO S.A. - INTURSA - COMMON SHARES</t>
  </si>
  <si>
    <t>INVERSIONES EN TURISMO S.A. - INVERTUR - COMMON SHARES</t>
  </si>
  <si>
    <t>NORVIAL S.A.   - COMMON SHARES -B- SERIES</t>
  </si>
  <si>
    <t>LEASING TOTAL S.A. - COMMON SHARES</t>
  </si>
  <si>
    <t>METALURGICA PERUANA S.A. - MEPSA - INVESTMENT SHARES</t>
  </si>
  <si>
    <t>DIVISO GRUPO FINANCIERO S.A. - COMMON SHARES</t>
  </si>
  <si>
    <t>NESSUS HOTELES PERU S.A. - COMMON SHARES</t>
  </si>
  <si>
    <t>PVT PORTAFOLIO DE VALORES S.A. - COMMON SHARES -B-SERIES</t>
  </si>
  <si>
    <t>RED BICOLOR DE COMUNICACIONES S.A.A. - PREFERRED SHARES -B- SERIES</t>
  </si>
  <si>
    <t>RED BICOLOR DE COMUNICACIONES S.A.A. - COMMON SHARES -A-SERIES</t>
  </si>
  <si>
    <t>SAGA FALABELLA S.A. - COMMON SHARES</t>
  </si>
  <si>
    <t>SOLUCION EMPRESA ADMINISTRADORA HIPOTECARIA S.A. - COMMON SHARES</t>
  </si>
  <si>
    <t>TRADI S.A. - COMMON SHARES</t>
  </si>
  <si>
    <t>COLEGIOS PERUANOS S.A. - COMMON SHARES</t>
  </si>
  <si>
    <t>EMPRESA AGRARIA AZUCARERA ANDAHUASI S.A.A. - COMMON SHARES</t>
  </si>
  <si>
    <t>EMPRESA AGRICOLA SAN JUAN S.A. - COMMON SHARES</t>
  </si>
  <si>
    <t>EMPRESA AGRICOLA SAN JUAN S.A. - COMMON SHARES - S2</t>
  </si>
  <si>
    <t>EMPRESA AGRICOLA LA UNION S.A. - COMMON SHARES</t>
  </si>
  <si>
    <t>CARTAVIO SOCIEDAD ANONIMA ABIERTA (CARTAVIO S.A.A.) - COMMON SHARES</t>
  </si>
  <si>
    <t>CASA GRANDE SOCIEDAD ANONIMA ABIERTA (CASA GRANDE S.A.A.) - COMMON SHARES</t>
  </si>
  <si>
    <t>EMPRESA AGROINDUSTRIAL CAYALTI S.A.A. - COMMON SHARES</t>
  </si>
  <si>
    <t>EMPRESA AGRARIA CHIQUITOY S.A. -  EN REESTRUCTURACION - COMMON SHARES</t>
  </si>
  <si>
    <t>CENTRAL AZUCARERA CHUCARAPI PAMPA BLANCA S.A. - COMMON SHARES</t>
  </si>
  <si>
    <t>SOCIEDAD AGRICOLA FANUPE VICHAYAL S.A. - COMMON SHARES</t>
  </si>
  <si>
    <t>EMPRESA AGRICOLA GANADERA SALAMANCA S.A. - COMMON SHARES</t>
  </si>
  <si>
    <t>EMPRESA AZUCARERA "EL INGENIO" S.A. - COMMON SHARES</t>
  </si>
  <si>
    <t>AGROINDUSTRIAL LAREDO S.A.A. - COMMON SHARES</t>
  </si>
  <si>
    <t>AGRO INDUSTRIAL PARAMONGA S.A.A.  - COMMON SHARES</t>
  </si>
  <si>
    <t>EMPRESA AGROINDUSTRIAL POMALCA S.A.A. - COMMON SHARES</t>
  </si>
  <si>
    <t>AGRO PUCALA S.A.A. - COMMON SHARES</t>
  </si>
  <si>
    <t>EMPRESA AGRICOLA SINTUCO S.A.  - COMMON SHARES</t>
  </si>
  <si>
    <t>AGROINDUSTRIAS SAN JACINTO S.A.A. - COMMON SHARES</t>
  </si>
  <si>
    <t>EMPRESA AGROINDUSTRIAL TUMAN S.A.A. - COMMON SHARES</t>
  </si>
  <si>
    <t>BOLSA DE VALORES DE LIMA S.A. - COMMON SHARES -A-SERIES</t>
  </si>
  <si>
    <t>BOLSA DE VALORES DE LIMA S.A.        - PREFERRED SHARES -B- SERIES</t>
  </si>
  <si>
    <t>INTERCORP PERU LTD. - COMMON SHARES</t>
  </si>
  <si>
    <t>INRETAIL PERÚ CORP.  - COMMON SHARES</t>
  </si>
  <si>
    <t>Venezuela</t>
  </si>
  <si>
    <t>BANCO DE VENEZUELA, S.A. BCO.UNIVERSAL</t>
  </si>
  <si>
    <t xml:space="preserve">BANCO DEL CARIBE, C.A. BCO. UNIVERSAL </t>
  </si>
  <si>
    <t>BANCO NACIONAL DE CREDITO, C.A. BCO. UNIVERSAL</t>
  </si>
  <si>
    <t>BANCO PROVINCIAL, S.A. BCO. UNIVERSAL</t>
  </si>
  <si>
    <t>BANCO OCCIDENTAL DE DESCUENTO, BANCO UNIVERSAL</t>
  </si>
  <si>
    <t>BOLSA DE VALORES DE CARACAS, C.A.</t>
  </si>
  <si>
    <t>C.A. RON SANTA TERESA</t>
  </si>
  <si>
    <t>C.A. TELARES DE PALO GRANDE</t>
  </si>
  <si>
    <t>C.A. NACIONAL TELEFONOS DE VENEZUELA (CANTV)</t>
  </si>
  <si>
    <t>CERAMICAS CARABOBO, S.A.C.A.</t>
  </si>
  <si>
    <t>CORIMON, C.A.</t>
  </si>
  <si>
    <t>CORP. INDUSTRIAL DE ENERGIA, C.A. S.A.C.A.</t>
  </si>
  <si>
    <t>CORP. GRUPO QUIMICO, C.A.</t>
  </si>
  <si>
    <t>DOMINGUEZ &amp; CIA., S.A.</t>
  </si>
  <si>
    <t>ENVASES VENEZOLANOS, S.A.</t>
  </si>
  <si>
    <t>FABRICA NACIONAL DE CEMENTROS, C.A.</t>
  </si>
  <si>
    <t>FONDO DE VALORES INMOBILIARIOS, S.A.C.A.</t>
  </si>
  <si>
    <t>GRUPO ZULIANO, C.A.</t>
  </si>
  <si>
    <t>INVACA, C.A</t>
  </si>
  <si>
    <t>MANUFACTURERAS DE PAPEL (MANPA) S.A.C.A.</t>
  </si>
  <si>
    <t>MERCANTIL SERVICIOS FINANCIEROS, C.A.</t>
  </si>
  <si>
    <t>PROAGRO, C.A.</t>
  </si>
  <si>
    <t>PRODUCTOS EFE, S.A.</t>
  </si>
  <si>
    <t>PROTINAL, C.A.</t>
  </si>
  <si>
    <t>SIVENSA, S.A.</t>
  </si>
  <si>
    <t>CARGOPORT LOGISTIC, C.A.</t>
  </si>
  <si>
    <t>INVERSIONES SELVA, C.A.</t>
  </si>
  <si>
    <t>C.A. FÁBRICA NACIONAL DE VIDRIO</t>
  </si>
  <si>
    <t>INVERSIONES CRECEPYMES, C.A.</t>
  </si>
  <si>
    <t>CEMEX VENEZUELA</t>
  </si>
  <si>
    <t>ORIENTE ENTIDAD DE INV. COLECTIVA INMOBILIARIA, C.A.</t>
  </si>
  <si>
    <t>1-2. Relevamiento sobre IPOs a fines de 2019</t>
  </si>
  <si>
    <t>1-2. Survey on individual IPOs at the end of 2019</t>
  </si>
  <si>
    <t>Privada</t>
  </si>
  <si>
    <t>BRCNTOACNOR5</t>
  </si>
  <si>
    <t>BRNEOEACNOR3</t>
  </si>
  <si>
    <t>BRVIVAACNOR0</t>
  </si>
  <si>
    <t>BRBMGBC06GT1</t>
  </si>
  <si>
    <t>BRCEABACNOR1</t>
  </si>
  <si>
    <t>Private</t>
  </si>
  <si>
    <t>Inmobiliaria Manquehue S.A.</t>
  </si>
  <si>
    <t>CL0002416189</t>
  </si>
  <si>
    <t>Censocud  Shopping S.A.</t>
  </si>
  <si>
    <t>CL0002539816</t>
  </si>
  <si>
    <t>14/08/2019</t>
  </si>
  <si>
    <t xml:space="preserve">Grupo Prival, S.A. </t>
  </si>
  <si>
    <t>Conglomerado</t>
  </si>
  <si>
    <t>PAL2400772A9</t>
  </si>
  <si>
    <t>29/08/2019</t>
  </si>
  <si>
    <t>Grupo Aliado, S.A.  (Preferente A)</t>
  </si>
  <si>
    <t>PAL2400881A8</t>
  </si>
  <si>
    <t>Grupo Aliado, S.A.  (Preferente B)</t>
  </si>
  <si>
    <t>PAL2400881B6</t>
  </si>
  <si>
    <t>21/08/2019</t>
  </si>
  <si>
    <t>PAL3011871A8</t>
  </si>
  <si>
    <t>PAL3011871B6</t>
  </si>
  <si>
    <t>09/09/2019</t>
  </si>
  <si>
    <t>Metro Strategic Income Fund, Inc</t>
  </si>
  <si>
    <t>Fondo de Inversión</t>
  </si>
  <si>
    <t>PAL3011991B2</t>
  </si>
  <si>
    <t>26/09/2019</t>
  </si>
  <si>
    <t>Fondo de Inversión Inmobiliaria</t>
  </si>
  <si>
    <t>PAL3012091A2</t>
  </si>
  <si>
    <t>31/10/2019</t>
  </si>
  <si>
    <t>PAL3009371A3</t>
  </si>
  <si>
    <t>MS</t>
  </si>
  <si>
    <t>MP</t>
  </si>
  <si>
    <t>Conglomerate</t>
  </si>
  <si>
    <t>Investment Founds</t>
  </si>
  <si>
    <t>Real Estate Investment Founds</t>
  </si>
  <si>
    <t>ACERIAS PAZ DEL RIO S.A.</t>
  </si>
  <si>
    <t>ADMINISTRADORA DE FONDOS DE PENSIONES Y CES PROTECCION</t>
  </si>
  <si>
    <t>ALMACENES EXITO S.A.</t>
  </si>
  <si>
    <t>AVIANCA HOLDINGS S.A</t>
  </si>
  <si>
    <t>BANCO BILBAO VIZCAYA ARGENTARIA COLOMBIA S.A.</t>
  </si>
  <si>
    <t>BANCO COMERCIAL AV VILLAS S.A.</t>
  </si>
  <si>
    <t>BANCO DAVIVIENDA S.A</t>
  </si>
  <si>
    <t>BANCO DE BOGOTA S.A.</t>
  </si>
  <si>
    <t>BANCO DE OCCIDENTE S.A.</t>
  </si>
  <si>
    <t>BANCO POPULAR S.A.</t>
  </si>
  <si>
    <t>BANCOLOMBIA S.A.</t>
  </si>
  <si>
    <t>BMC BOLSA MERCANTIL DE COLOMBIA</t>
  </si>
  <si>
    <t>BOLSA DE VALORES DE COLOMBIA S.A.</t>
  </si>
  <si>
    <t>CARTON DE COLOMBIA S.A.</t>
  </si>
  <si>
    <t>CARVAJAL EMPAQUES S.A</t>
  </si>
  <si>
    <t>CELSIA COLOMBIA S.A. E.S.P.</t>
  </si>
  <si>
    <t>CELSIA S.A E.S.P</t>
  </si>
  <si>
    <t>CANACOL ENERGY LTD</t>
  </si>
  <si>
    <t>CEMENTOS ARGOS S.A.</t>
  </si>
  <si>
    <t>CEMEX LATAM HOLDING</t>
  </si>
  <si>
    <t>CLINICA DE MARLY S.A.</t>
  </si>
  <si>
    <t>COLTEJER S.A.</t>
  </si>
  <si>
    <t>CONSTRUCCIONES EL CONDOR S.A</t>
  </si>
  <si>
    <t>CONSTRUCTORA CONCRETO S.A</t>
  </si>
  <si>
    <t>CORPORACION DE FERIAS Y EXPOSICIONES S.A.</t>
  </si>
  <si>
    <t>CORPORACION FINANCIERA COLOMBIANA S.A.</t>
  </si>
  <si>
    <t>ECOPETROL S.A.</t>
  </si>
  <si>
    <t>EMPRESA DE TELECOMUNICACIONES DE BOGOTA S.A. E.S.P.</t>
  </si>
  <si>
    <t>ENKA DE COLOMBIA S.A.</t>
  </si>
  <si>
    <t>FABRICATO  S.A.</t>
  </si>
  <si>
    <t>FONDO BURSATIL GLOBAL X COLOMBIA SELECT DE SYP</t>
  </si>
  <si>
    <t>FONDO BURSATIL ISHARES COLCAP</t>
  </si>
  <si>
    <t>FONDO BURSATIL ISHARES COLRISK</t>
  </si>
  <si>
    <t>GAS NATURAL DEL ORIENTE S.A. E.S.P.</t>
  </si>
  <si>
    <t>GRUPO ARGOS S.A.</t>
  </si>
  <si>
    <t>GRUPO AVAL ACCIONES Y VALORES S.A.</t>
  </si>
  <si>
    <t>GRUPO BOLIVAR S.A.</t>
  </si>
  <si>
    <t>GRUPO ENERGIA BOGOTA S.A. E.S.P.</t>
  </si>
  <si>
    <t>GRUPO INVERSIONES SURAMERICANA</t>
  </si>
  <si>
    <t>GRUPO NUTRESA S.A</t>
  </si>
  <si>
    <t>INDUSTRIAS ESTRA S.A.</t>
  </si>
  <si>
    <t>INTERCONEXION ELECTRICA S.A. E.S.P.</t>
  </si>
  <si>
    <t>MANUFACTURAS DE CEMENTO S.A.</t>
  </si>
  <si>
    <t>MINEROS S.A.</t>
  </si>
  <si>
    <t>ORGANIZACION TERPEL S.A</t>
  </si>
  <si>
    <t>PRODUCTOS FAMILIA S.A.</t>
  </si>
  <si>
    <t>PROMIGAS S.A. E.S.P.</t>
  </si>
  <si>
    <t>VALORES SIMESA S.A.</t>
  </si>
  <si>
    <t>VANTI S.A. E.S.P.</t>
  </si>
  <si>
    <t>TECNOGLASS INC</t>
  </si>
  <si>
    <t>AGROGUACHAL S.A.</t>
  </si>
  <si>
    <t>ALIMENTOS DERIVADOS DE LA CANA S.A.</t>
  </si>
  <si>
    <t>CARACOL TELEVISION S.A.</t>
  </si>
  <si>
    <t>CASTILLA AGRICOLA S.A.</t>
  </si>
  <si>
    <t>COLOMBIA TELECOMUNICACIONES SA</t>
  </si>
  <si>
    <t>COLOMBINA S.A.</t>
  </si>
  <si>
    <t>COMPANIA AGRICOLA SAN FELIPE S.A.</t>
  </si>
  <si>
    <t>COMPANIA DE ELECTRICIDAD DE TULUA S.A. E.S.P.</t>
  </si>
  <si>
    <t>COMPANIA DE EMPAQUES S.A.</t>
  </si>
  <si>
    <t>CONSTRUCCIONES CIVILES S.A.</t>
  </si>
  <si>
    <t>COOMEVA ENTIDAD PROMOTORA DE SALUD S.A.</t>
  </si>
  <si>
    <t>CREDIFAMILIA COMPAÑIA DE FINANCIAMIENTO SA</t>
  </si>
  <si>
    <t>FONDO GANADERO DEL TOLIMA S.A.</t>
  </si>
  <si>
    <t>GRUPO ORBIS S.A</t>
  </si>
  <si>
    <t>INVERSIONES EQUIPOS Y SERVICIOS S.A.</t>
  </si>
  <si>
    <t>INVERSIONES VENECIA S.A.</t>
  </si>
  <si>
    <t>MAYAGUEZ S.A.</t>
  </si>
  <si>
    <t>R.C.N. TELEVISION S.A.</t>
  </si>
  <si>
    <t>RIOPAILA AGRICOLA S.A.</t>
  </si>
  <si>
    <t>RIOPAILA CASTILLA S.A.</t>
  </si>
  <si>
    <t>VALORES INDUSTRIALES S.A.</t>
  </si>
  <si>
    <t>NA</t>
  </si>
  <si>
    <t>PANAMÁ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</si>
</sst>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#,##0.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Times New Roman"/>
      <family val="1"/>
    </font>
    <font>
      <sz val="7"/>
      <name val="Arial"/>
      <family val="2"/>
    </font>
    <font>
      <sz val="7"/>
      <color theme="0" tint="-0.499984740745262"/>
      <name val="Arial"/>
      <family val="2"/>
    </font>
    <font>
      <b/>
      <sz val="8"/>
      <color theme="0"/>
      <name val="Arial"/>
      <family val="2"/>
    </font>
    <font>
      <i/>
      <sz val="8"/>
      <color theme="0"/>
      <name val="Arial"/>
      <family val="2"/>
    </font>
    <font>
      <u/>
      <sz val="11"/>
      <color theme="10"/>
      <name val="Calibri"/>
      <family val="2"/>
      <scheme val="minor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7"/>
      <color rgb="FF808080"/>
      <name val="Arial"/>
      <family val="2"/>
    </font>
    <font>
      <b/>
      <sz val="8"/>
      <color theme="1"/>
      <name val="Arial"/>
      <family val="2"/>
    </font>
    <font>
      <b/>
      <sz val="7"/>
      <name val="Arial"/>
      <family val="2"/>
    </font>
    <font>
      <b/>
      <i/>
      <sz val="8"/>
      <color theme="0"/>
      <name val="Arial"/>
      <family val="2"/>
    </font>
    <font>
      <sz val="10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50C8B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/>
    <xf numFmtId="0" fontId="4" fillId="0" borderId="0"/>
    <xf numFmtId="0" fontId="7" fillId="0" borderId="0" applyNumberFormat="0" applyFont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0" fontId="12" fillId="0" borderId="0" applyNumberFormat="0" applyFill="0" applyBorder="0" applyAlignment="0" applyProtection="0"/>
    <xf numFmtId="0" fontId="1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5" fontId="1" fillId="0" borderId="0" applyFont="0" applyFill="0" applyBorder="0" applyAlignment="0" applyProtection="0"/>
    <xf numFmtId="0" fontId="19" fillId="0" borderId="0"/>
    <xf numFmtId="0" fontId="20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5" fillId="0" borderId="0" xfId="1" applyFont="1"/>
    <xf numFmtId="0" fontId="10" fillId="3" borderId="2" xfId="1" applyFont="1" applyFill="1" applyBorder="1" applyAlignment="1">
      <alignment horizontal="right"/>
    </xf>
    <xf numFmtId="0" fontId="11" fillId="3" borderId="0" xfId="1" applyFont="1" applyFill="1" applyBorder="1" applyAlignment="1">
      <alignment horizontal="right"/>
    </xf>
    <xf numFmtId="0" fontId="10" fillId="3" borderId="2" xfId="1" applyFont="1" applyFill="1" applyBorder="1" applyAlignment="1">
      <alignment horizontal="right"/>
    </xf>
    <xf numFmtId="0" fontId="10" fillId="3" borderId="1" xfId="1" applyFont="1" applyFill="1" applyBorder="1" applyAlignment="1">
      <alignment horizontal="right" wrapText="1"/>
    </xf>
    <xf numFmtId="0" fontId="11" fillId="3" borderId="1" xfId="1" applyFont="1" applyFill="1" applyBorder="1" applyAlignment="1">
      <alignment horizontal="right"/>
    </xf>
    <xf numFmtId="0" fontId="11" fillId="3" borderId="2" xfId="1" applyFont="1" applyFill="1" applyBorder="1" applyAlignment="1">
      <alignment horizontal="right" wrapText="1"/>
    </xf>
    <xf numFmtId="16" fontId="5" fillId="2" borderId="0" xfId="2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/>
    </xf>
    <xf numFmtId="0" fontId="0" fillId="0" borderId="0" xfId="0" applyBorder="1"/>
    <xf numFmtId="0" fontId="15" fillId="0" borderId="0" xfId="0" applyFont="1" applyAlignment="1">
      <alignment vertical="center"/>
    </xf>
    <xf numFmtId="4" fontId="8" fillId="2" borderId="0" xfId="2" applyNumberFormat="1" applyFont="1" applyFill="1" applyBorder="1" applyAlignment="1">
      <alignment horizontal="right"/>
    </xf>
    <xf numFmtId="0" fontId="16" fillId="0" borderId="0" xfId="0" applyFont="1" applyAlignment="1">
      <alignment horizontal="right" vertical="center"/>
    </xf>
    <xf numFmtId="16" fontId="8" fillId="2" borderId="0" xfId="2" applyNumberFormat="1" applyFont="1" applyFill="1" applyBorder="1" applyAlignment="1">
      <alignment horizontal="right" vertical="center" wrapText="1"/>
    </xf>
    <xf numFmtId="0" fontId="8" fillId="0" borderId="0" xfId="2" applyFont="1" applyFill="1" applyBorder="1" applyAlignment="1">
      <alignment horizontal="right" wrapText="1"/>
    </xf>
    <xf numFmtId="0" fontId="14" fillId="0" borderId="0" xfId="0" applyFont="1" applyAlignment="1">
      <alignment horizontal="right" vertical="center"/>
    </xf>
    <xf numFmtId="0" fontId="9" fillId="0" borderId="0" xfId="0" applyFont="1" applyBorder="1" applyAlignment="1">
      <alignment horizontal="left"/>
    </xf>
    <xf numFmtId="0" fontId="0" fillId="0" borderId="0" xfId="0"/>
    <xf numFmtId="0" fontId="9" fillId="2" borderId="0" xfId="0" applyFont="1" applyFill="1" applyBorder="1" applyAlignment="1">
      <alignment horizontal="left"/>
    </xf>
    <xf numFmtId="0" fontId="10" fillId="3" borderId="1" xfId="1" applyFont="1" applyFill="1" applyBorder="1" applyAlignment="1">
      <alignment horizontal="right"/>
    </xf>
    <xf numFmtId="0" fontId="0" fillId="0" borderId="0" xfId="0"/>
    <xf numFmtId="16" fontId="8" fillId="2" borderId="0" xfId="2" applyNumberFormat="1" applyFont="1" applyFill="1" applyBorder="1" applyAlignment="1">
      <alignment horizontal="right"/>
    </xf>
    <xf numFmtId="0" fontId="14" fillId="0" borderId="0" xfId="0" applyFont="1" applyAlignment="1">
      <alignment horizontal="right" vertical="center"/>
    </xf>
    <xf numFmtId="0" fontId="9" fillId="4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/>
    </xf>
    <xf numFmtId="0" fontId="17" fillId="2" borderId="0" xfId="0" applyFont="1" applyFill="1" applyBorder="1"/>
    <xf numFmtId="4" fontId="0" fillId="0" borderId="0" xfId="0" applyNumberFormat="1"/>
    <xf numFmtId="0" fontId="10" fillId="2" borderId="0" xfId="0" applyFont="1" applyFill="1" applyBorder="1" applyAlignment="1">
      <alignment horizontal="center"/>
    </xf>
    <xf numFmtId="0" fontId="10" fillId="3" borderId="0" xfId="0" applyFont="1" applyFill="1" applyBorder="1"/>
    <xf numFmtId="0" fontId="11" fillId="3" borderId="0" xfId="0" applyFont="1" applyFill="1" applyBorder="1"/>
    <xf numFmtId="0" fontId="17" fillId="5" borderId="0" xfId="0" applyFont="1" applyFill="1" applyBorder="1"/>
    <xf numFmtId="166" fontId="17" fillId="2" borderId="0" xfId="0" applyNumberFormat="1" applyFont="1" applyFill="1" applyBorder="1"/>
    <xf numFmtId="0" fontId="16" fillId="0" borderId="0" xfId="0" applyFont="1" applyBorder="1" applyAlignment="1">
      <alignment horizontal="right" vertical="center"/>
    </xf>
    <xf numFmtId="0" fontId="5" fillId="0" borderId="0" xfId="0" applyFont="1"/>
    <xf numFmtId="0" fontId="6" fillId="0" borderId="0" xfId="0" applyFont="1"/>
    <xf numFmtId="4" fontId="10" fillId="3" borderId="2" xfId="1" applyNumberFormat="1" applyFont="1" applyFill="1" applyBorder="1" applyAlignment="1">
      <alignment horizontal="right" wrapText="1"/>
    </xf>
    <xf numFmtId="4" fontId="11" fillId="3" borderId="1" xfId="1" applyNumberFormat="1" applyFont="1" applyFill="1" applyBorder="1" applyAlignment="1">
      <alignment horizontal="right"/>
    </xf>
    <xf numFmtId="4" fontId="13" fillId="0" borderId="0" xfId="0" applyNumberFormat="1" applyFont="1"/>
    <xf numFmtId="4" fontId="13" fillId="0" borderId="0" xfId="0" applyNumberFormat="1" applyFont="1" applyAlignment="1">
      <alignment horizontal="right"/>
    </xf>
    <xf numFmtId="4" fontId="0" fillId="0" borderId="0" xfId="0" applyNumberFormat="1" applyAlignment="1"/>
    <xf numFmtId="4" fontId="3" fillId="0" borderId="0" xfId="0" applyNumberFormat="1" applyFont="1" applyAlignment="1">
      <alignment horizontal="left"/>
    </xf>
    <xf numFmtId="4" fontId="8" fillId="2" borderId="0" xfId="11" applyNumberFormat="1" applyFont="1" applyFill="1" applyBorder="1" applyAlignment="1">
      <alignment horizontal="right"/>
    </xf>
    <xf numFmtId="4" fontId="8" fillId="0" borderId="0" xfId="11" applyNumberFormat="1" applyFont="1" applyFill="1" applyBorder="1" applyAlignment="1">
      <alignment horizontal="right"/>
    </xf>
    <xf numFmtId="4" fontId="13" fillId="4" borderId="0" xfId="0" applyNumberFormat="1" applyFont="1" applyFill="1" applyBorder="1" applyAlignment="1">
      <alignment horizontal="right" vertical="center"/>
    </xf>
    <xf numFmtId="4" fontId="11" fillId="3" borderId="1" xfId="1" applyNumberFormat="1" applyFont="1" applyFill="1" applyBorder="1" applyAlignment="1">
      <alignment horizontal="right" wrapText="1"/>
    </xf>
    <xf numFmtId="4" fontId="10" fillId="3" borderId="9" xfId="1" applyNumberFormat="1" applyFont="1" applyFill="1" applyBorder="1" applyAlignment="1">
      <alignment horizontal="right" vertical="center" wrapText="1"/>
    </xf>
    <xf numFmtId="0" fontId="5" fillId="2" borderId="0" xfId="1" applyFont="1" applyFill="1"/>
    <xf numFmtId="0" fontId="6" fillId="2" borderId="0" xfId="1" applyFont="1" applyFill="1"/>
    <xf numFmtId="4" fontId="11" fillId="3" borderId="3" xfId="1" applyNumberFormat="1" applyFont="1" applyFill="1" applyBorder="1" applyAlignment="1">
      <alignment horizontal="right" wrapText="1"/>
    </xf>
    <xf numFmtId="0" fontId="10" fillId="3" borderId="2" xfId="1" applyFont="1" applyFill="1" applyBorder="1" applyAlignment="1">
      <alignment horizontal="right" wrapText="1"/>
    </xf>
    <xf numFmtId="0" fontId="11" fillId="3" borderId="2" xfId="1" applyFont="1" applyFill="1" applyBorder="1" applyAlignment="1">
      <alignment horizontal="right"/>
    </xf>
    <xf numFmtId="14" fontId="8" fillId="2" borderId="0" xfId="2" applyNumberFormat="1" applyFont="1" applyFill="1" applyBorder="1" applyAlignment="1">
      <alignment horizontal="right"/>
    </xf>
    <xf numFmtId="0" fontId="16" fillId="0" borderId="0" xfId="0" applyFont="1" applyAlignment="1">
      <alignment horizontal="left" vertical="center"/>
    </xf>
    <xf numFmtId="0" fontId="0" fillId="2" borderId="0" xfId="0" applyFill="1"/>
    <xf numFmtId="0" fontId="9" fillId="2" borderId="0" xfId="2" applyFont="1" applyFill="1" applyBorder="1" applyAlignment="1">
      <alignment horizontal="left" vertical="center" wrapText="1"/>
    </xf>
    <xf numFmtId="0" fontId="8" fillId="2" borderId="0" xfId="2" applyFont="1" applyFill="1" applyBorder="1" applyAlignment="1">
      <alignment horizontal="right" wrapText="1"/>
    </xf>
    <xf numFmtId="4" fontId="8" fillId="2" borderId="0" xfId="11" applyNumberFormat="1" applyFont="1" applyFill="1" applyBorder="1" applyAlignment="1">
      <alignment horizontal="right" wrapText="1"/>
    </xf>
    <xf numFmtId="0" fontId="16" fillId="2" borderId="0" xfId="0" applyFont="1" applyFill="1" applyAlignment="1">
      <alignment horizontal="right" vertical="center"/>
    </xf>
    <xf numFmtId="0" fontId="0" fillId="0" borderId="0" xfId="0"/>
    <xf numFmtId="3" fontId="8" fillId="2" borderId="0" xfId="2" applyNumberFormat="1" applyFont="1" applyFill="1" applyBorder="1" applyAlignment="1">
      <alignment horizontal="right"/>
    </xf>
    <xf numFmtId="0" fontId="4" fillId="2" borderId="10" xfId="2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13" fillId="0" borderId="0" xfId="0" applyFont="1" applyAlignment="1">
      <alignment horizontal="right"/>
    </xf>
    <xf numFmtId="0" fontId="0" fillId="0" borderId="0" xfId="0"/>
    <xf numFmtId="0" fontId="0" fillId="0" borderId="0" xfId="0"/>
    <xf numFmtId="0" fontId="10" fillId="3" borderId="5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 vertical="center" wrapText="1"/>
    </xf>
  </cellXfs>
  <cellStyles count="19">
    <cellStyle name="Blank" xfId="2" xr:uid="{00000000-0005-0000-0000-000000000000}"/>
    <cellStyle name="Hyperlink 2" xfId="9" xr:uid="{00000000-0005-0000-0000-000001000000}"/>
    <cellStyle name="Millares 2" xfId="7" xr:uid="{00000000-0005-0000-0000-000002000000}"/>
    <cellStyle name="Millares 3" xfId="3" xr:uid="{00000000-0005-0000-0000-000003000000}"/>
    <cellStyle name="Millares 4" xfId="12" xr:uid="{00000000-0005-0000-0000-000004000000}"/>
    <cellStyle name="Millares 5" xfId="11" xr:uid="{00000000-0005-0000-0000-000005000000}"/>
    <cellStyle name="Millares 6" xfId="15" xr:uid="{715DE164-5562-43CB-B08D-75CE96861ED5}"/>
    <cellStyle name="Millares 7" xfId="18" xr:uid="{F602BA56-4574-4411-AF50-B0E16DAF25F3}"/>
    <cellStyle name="Normal" xfId="0" builtinId="0"/>
    <cellStyle name="Normal 11" xfId="13" xr:uid="{00000000-0005-0000-0000-000007000000}"/>
    <cellStyle name="Normal 2" xfId="1" xr:uid="{00000000-0005-0000-0000-000008000000}"/>
    <cellStyle name="Normal 3" xfId="5" xr:uid="{00000000-0005-0000-0000-000009000000}"/>
    <cellStyle name="Normal 3 2" xfId="10" xr:uid="{00000000-0005-0000-0000-00000A000000}"/>
    <cellStyle name="Normal 4" xfId="8" xr:uid="{00000000-0005-0000-0000-00000B000000}"/>
    <cellStyle name="Normal 4 2" xfId="14" xr:uid="{1F693DC8-2236-4D9B-A98A-703A7DA3D0BB}"/>
    <cellStyle name="Normal 4 3" xfId="16" xr:uid="{072B25B0-7408-411B-AEA5-9E4093F83184}"/>
    <cellStyle name="Normal 4 4" xfId="17" xr:uid="{278519E0-E294-4D77-BD70-C9FCD2D9690D}"/>
    <cellStyle name="Porcentaje 2" xfId="6" xr:uid="{00000000-0005-0000-0000-00000C000000}"/>
    <cellStyle name="Porcentaje 3" xfId="4" xr:uid="{00000000-0005-0000-0000-00000D000000}"/>
  </cellStyles>
  <dxfs count="0"/>
  <tableStyles count="0" defaultTableStyle="TableStyleMedium2" defaultPivotStyle="PivotStyleLight16"/>
  <colors>
    <mruColors>
      <color rgb="FF00FFCC"/>
      <color rgb="FF00DFDA"/>
      <color rgb="FF00FAF4"/>
      <color rgb="FF00E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0</xdr:row>
      <xdr:rowOff>76200</xdr:rowOff>
    </xdr:from>
    <xdr:to>
      <xdr:col>1</xdr:col>
      <xdr:colOff>677277</xdr:colOff>
      <xdr:row>3</xdr:row>
      <xdr:rowOff>114300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" y="76200"/>
          <a:ext cx="1163052" cy="6096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142875</xdr:rowOff>
    </xdr:from>
    <xdr:to>
      <xdr:col>1</xdr:col>
      <xdr:colOff>591552</xdr:colOff>
      <xdr:row>3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142875"/>
          <a:ext cx="1163052" cy="6096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2069"/>
  <sheetViews>
    <sheetView showGridLines="0" tabSelected="1" zoomScale="110" zoomScaleNormal="110" workbookViewId="0">
      <selection activeCell="A781" sqref="A781"/>
    </sheetView>
  </sheetViews>
  <sheetFormatPr baseColWidth="10" defaultRowHeight="15" x14ac:dyDescent="0.25"/>
  <cols>
    <col min="2" max="2" width="15.5703125" customWidth="1"/>
    <col min="3" max="3" width="72" customWidth="1"/>
    <col min="4" max="4" width="23.5703125" hidden="1" customWidth="1"/>
    <col min="5" max="5" width="23.28515625" style="29" customWidth="1"/>
    <col min="6" max="6" width="23.42578125" style="29" customWidth="1"/>
    <col min="7" max="7" width="22.140625" style="29" customWidth="1"/>
    <col min="9" max="9" width="13" style="12" customWidth="1"/>
    <col min="10" max="10" width="0" hidden="1" customWidth="1"/>
    <col min="11" max="11" width="11.42578125" style="12"/>
    <col min="12" max="12" width="11.42578125" style="23"/>
    <col min="13" max="13" width="17.85546875" customWidth="1"/>
    <col min="14" max="14" width="83.42578125" customWidth="1"/>
    <col min="15" max="15" width="30.42578125" hidden="1" customWidth="1"/>
    <col min="16" max="16" width="22.85546875" style="29" customWidth="1"/>
    <col min="17" max="17" width="20.85546875" style="29" customWidth="1"/>
    <col min="18" max="18" width="22.5703125" style="29" customWidth="1"/>
  </cols>
  <sheetData>
    <row r="2" spans="2:18" x14ac:dyDescent="0.25">
      <c r="C2" s="2" t="s">
        <v>437</v>
      </c>
      <c r="D2" s="1"/>
      <c r="E2" s="42"/>
    </row>
    <row r="3" spans="2:18" x14ac:dyDescent="0.25">
      <c r="C3" s="11" t="s">
        <v>438</v>
      </c>
      <c r="D3" s="11"/>
      <c r="E3" s="43"/>
    </row>
    <row r="5" spans="2:18" x14ac:dyDescent="0.25">
      <c r="K5" s="73"/>
      <c r="L5" s="73"/>
    </row>
    <row r="7" spans="2:18" x14ac:dyDescent="0.25">
      <c r="B7" s="3"/>
      <c r="J7" s="23"/>
    </row>
    <row r="8" spans="2:18" x14ac:dyDescent="0.25">
      <c r="B8" s="49" t="s">
        <v>122</v>
      </c>
      <c r="J8" s="23"/>
      <c r="M8" s="36" t="s">
        <v>90</v>
      </c>
      <c r="N8" s="23"/>
      <c r="O8" s="23"/>
    </row>
    <row r="9" spans="2:18" x14ac:dyDescent="0.25">
      <c r="B9" s="50" t="s">
        <v>123</v>
      </c>
      <c r="I9" s="69" t="s">
        <v>86</v>
      </c>
      <c r="J9" s="69"/>
      <c r="K9" s="69"/>
      <c r="M9" s="37" t="s">
        <v>91</v>
      </c>
      <c r="N9" s="23"/>
      <c r="O9" s="23"/>
    </row>
    <row r="10" spans="2:18" x14ac:dyDescent="0.25">
      <c r="I10" s="70" t="s">
        <v>87</v>
      </c>
      <c r="J10" s="71"/>
      <c r="K10" s="72"/>
    </row>
    <row r="11" spans="2:18" ht="45.75" customHeight="1" x14ac:dyDescent="0.25">
      <c r="B11" s="4" t="s">
        <v>2</v>
      </c>
      <c r="C11" s="22" t="s">
        <v>0</v>
      </c>
      <c r="D11" s="7" t="s">
        <v>1</v>
      </c>
      <c r="E11" s="38" t="s">
        <v>93</v>
      </c>
      <c r="F11" s="38" t="s">
        <v>6</v>
      </c>
      <c r="G11" s="38" t="s">
        <v>92</v>
      </c>
      <c r="I11" s="31" t="s">
        <v>2</v>
      </c>
      <c r="J11" s="38" t="s">
        <v>88</v>
      </c>
      <c r="K11" s="48" t="s">
        <v>88</v>
      </c>
      <c r="L11" s="30"/>
      <c r="M11" s="6" t="s">
        <v>2</v>
      </c>
      <c r="N11" s="22" t="s">
        <v>0</v>
      </c>
      <c r="O11" s="7" t="s">
        <v>1</v>
      </c>
      <c r="P11" s="38" t="s">
        <v>96</v>
      </c>
      <c r="Q11" s="38" t="s">
        <v>6</v>
      </c>
      <c r="R11" s="38" t="s">
        <v>97</v>
      </c>
    </row>
    <row r="12" spans="2:18" ht="28.5" customHeight="1" x14ac:dyDescent="0.25">
      <c r="B12" s="5" t="s">
        <v>3</v>
      </c>
      <c r="C12" s="8" t="s">
        <v>4</v>
      </c>
      <c r="D12" s="9" t="s">
        <v>5</v>
      </c>
      <c r="E12" s="47" t="s">
        <v>94</v>
      </c>
      <c r="F12" s="39" t="s">
        <v>7</v>
      </c>
      <c r="G12" s="51" t="s">
        <v>95</v>
      </c>
      <c r="I12" s="32" t="s">
        <v>3</v>
      </c>
      <c r="J12" s="39" t="s">
        <v>89</v>
      </c>
      <c r="K12" s="47" t="s">
        <v>89</v>
      </c>
      <c r="L12" s="27"/>
      <c r="M12" s="5" t="s">
        <v>3</v>
      </c>
      <c r="N12" s="8" t="s">
        <v>4</v>
      </c>
      <c r="O12" s="9" t="s">
        <v>5</v>
      </c>
      <c r="P12" s="47" t="s">
        <v>118</v>
      </c>
      <c r="Q12" s="39" t="s">
        <v>7</v>
      </c>
      <c r="R12" s="51" t="s">
        <v>119</v>
      </c>
    </row>
    <row r="13" spans="2:18" x14ac:dyDescent="0.25">
      <c r="B13" s="15" t="s">
        <v>15</v>
      </c>
      <c r="I13" s="33" t="s">
        <v>15</v>
      </c>
      <c r="J13" s="34"/>
      <c r="K13" s="34"/>
      <c r="M13" s="15" t="s">
        <v>15</v>
      </c>
      <c r="N13" s="23"/>
      <c r="O13" s="23"/>
      <c r="Q13" s="14"/>
    </row>
    <row r="14" spans="2:18" x14ac:dyDescent="0.25">
      <c r="C14" s="13" t="s">
        <v>439</v>
      </c>
      <c r="D14" s="13"/>
      <c r="E14" s="41">
        <v>41880813</v>
      </c>
      <c r="F14" s="41" t="s">
        <v>8</v>
      </c>
      <c r="G14" s="41" t="s">
        <v>8</v>
      </c>
      <c r="J14" s="34">
        <v>6.93</v>
      </c>
      <c r="K14" s="34">
        <v>6.7251000000000003</v>
      </c>
      <c r="M14" s="23"/>
      <c r="N14" s="13" t="str">
        <f>C14</f>
        <v>Bisa S.A. Agencia de Bolsa</v>
      </c>
      <c r="O14" s="24" t="s">
        <v>9</v>
      </c>
      <c r="P14" s="41">
        <f t="shared" ref="P14:P43" si="0">IF(E14="n.d.","n.d.",E14/K14)</f>
        <v>6227537.5830842657</v>
      </c>
      <c r="Q14" s="14" t="str">
        <f>G14</f>
        <v>n.d.</v>
      </c>
      <c r="R14" s="41" t="str">
        <f t="shared" ref="R14:R43" si="1">IF(G14="n.d.","n.d.",G14/K14)</f>
        <v>n.d.</v>
      </c>
    </row>
    <row r="15" spans="2:18" x14ac:dyDescent="0.25">
      <c r="C15" s="13" t="s">
        <v>440</v>
      </c>
      <c r="D15" s="13"/>
      <c r="E15" s="41" t="s">
        <v>8</v>
      </c>
      <c r="F15" s="41" t="s">
        <v>8</v>
      </c>
      <c r="G15" s="41" t="s">
        <v>8</v>
      </c>
      <c r="J15" s="34">
        <v>6.93</v>
      </c>
      <c r="K15" s="34">
        <v>6.7251000000000003</v>
      </c>
      <c r="M15" s="23"/>
      <c r="N15" s="13" t="str">
        <f t="shared" ref="N15:N78" si="2">C15</f>
        <v>Compañía Americana de Inversiones S.A. "CAISA" Agencia de Bolsa</v>
      </c>
      <c r="O15" s="16" t="s">
        <v>10</v>
      </c>
      <c r="P15" s="41" t="str">
        <f t="shared" si="0"/>
        <v>n.d.</v>
      </c>
      <c r="Q15" s="14" t="str">
        <f t="shared" ref="Q15:Q47" si="3">F15</f>
        <v>n.d.</v>
      </c>
      <c r="R15" s="41" t="str">
        <f t="shared" si="1"/>
        <v>n.d.</v>
      </c>
    </row>
    <row r="16" spans="2:18" x14ac:dyDescent="0.25">
      <c r="C16" s="13" t="s">
        <v>441</v>
      </c>
      <c r="D16" s="13"/>
      <c r="E16" s="41">
        <v>24321262</v>
      </c>
      <c r="F16" s="41" t="s">
        <v>8</v>
      </c>
      <c r="G16" s="41" t="s">
        <v>8</v>
      </c>
      <c r="J16" s="34">
        <v>6.93</v>
      </c>
      <c r="K16" s="34">
        <v>6.7251000000000003</v>
      </c>
      <c r="M16" s="23"/>
      <c r="N16" s="13" t="str">
        <f t="shared" si="2"/>
        <v xml:space="preserve">Credibolsa S.A. Agencia de Bolsa </v>
      </c>
      <c r="O16" s="16" t="s">
        <v>10</v>
      </c>
      <c r="P16" s="41">
        <f t="shared" si="0"/>
        <v>3616490.7585017323</v>
      </c>
      <c r="Q16" s="14" t="str">
        <f t="shared" si="3"/>
        <v>n.d.</v>
      </c>
      <c r="R16" s="41" t="str">
        <f t="shared" si="1"/>
        <v>n.d.</v>
      </c>
    </row>
    <row r="17" spans="3:18" x14ac:dyDescent="0.25">
      <c r="C17" s="13" t="s">
        <v>442</v>
      </c>
      <c r="D17" s="13"/>
      <c r="E17" s="41">
        <v>39291527</v>
      </c>
      <c r="F17" s="41" t="s">
        <v>8</v>
      </c>
      <c r="G17" s="41" t="s">
        <v>8</v>
      </c>
      <c r="J17" s="34">
        <v>6.93</v>
      </c>
      <c r="K17" s="34">
        <v>6.7251000000000003</v>
      </c>
      <c r="M17" s="23"/>
      <c r="N17" s="13" t="str">
        <f t="shared" si="2"/>
        <v>BNB Valores S.A. Agencia de Bolsa</v>
      </c>
      <c r="O17" s="16" t="s">
        <v>10</v>
      </c>
      <c r="P17" s="41">
        <f t="shared" si="0"/>
        <v>5842519.3677417431</v>
      </c>
      <c r="Q17" s="14" t="str">
        <f t="shared" si="3"/>
        <v>n.d.</v>
      </c>
      <c r="R17" s="41" t="str">
        <f t="shared" si="1"/>
        <v>n.d.</v>
      </c>
    </row>
    <row r="18" spans="3:18" x14ac:dyDescent="0.25">
      <c r="C18" s="13" t="s">
        <v>443</v>
      </c>
      <c r="D18" s="13"/>
      <c r="E18" s="41">
        <v>21304800</v>
      </c>
      <c r="F18" s="41" t="s">
        <v>8</v>
      </c>
      <c r="G18" s="41" t="s">
        <v>8</v>
      </c>
      <c r="J18" s="34">
        <v>6.93</v>
      </c>
      <c r="K18" s="34">
        <v>6.7251000000000003</v>
      </c>
      <c r="M18" s="23"/>
      <c r="N18" s="13" t="str">
        <f t="shared" si="2"/>
        <v>Santa Cruz Securities Agencia de Bolsa S.A.</v>
      </c>
      <c r="O18" s="16" t="s">
        <v>10</v>
      </c>
      <c r="P18" s="41">
        <f t="shared" si="0"/>
        <v>3167952.8928937856</v>
      </c>
      <c r="Q18" s="14" t="str">
        <f t="shared" si="3"/>
        <v>n.d.</v>
      </c>
      <c r="R18" s="41" t="str">
        <f t="shared" si="1"/>
        <v>n.d.</v>
      </c>
    </row>
    <row r="19" spans="3:18" x14ac:dyDescent="0.25">
      <c r="C19" s="13" t="s">
        <v>444</v>
      </c>
      <c r="D19" s="13"/>
      <c r="E19" s="41">
        <v>23063310</v>
      </c>
      <c r="F19" s="41" t="s">
        <v>8</v>
      </c>
      <c r="G19" s="41" t="s">
        <v>8</v>
      </c>
      <c r="J19" s="34">
        <v>6.93</v>
      </c>
      <c r="K19" s="34">
        <v>6.7251000000000003</v>
      </c>
      <c r="M19" s="23"/>
      <c r="N19" s="13" t="str">
        <f t="shared" si="2"/>
        <v>Bodegas y Viñedos de La Concepción S.A.</v>
      </c>
      <c r="O19" s="16" t="s">
        <v>10</v>
      </c>
      <c r="P19" s="41">
        <f t="shared" si="0"/>
        <v>3429437.4804835613</v>
      </c>
      <c r="Q19" s="14" t="str">
        <f t="shared" si="3"/>
        <v>n.d.</v>
      </c>
      <c r="R19" s="41" t="str">
        <f t="shared" si="1"/>
        <v>n.d.</v>
      </c>
    </row>
    <row r="20" spans="3:18" x14ac:dyDescent="0.25">
      <c r="C20" s="13" t="s">
        <v>445</v>
      </c>
      <c r="D20" s="13"/>
      <c r="E20" s="41" t="s">
        <v>8</v>
      </c>
      <c r="F20" s="41" t="s">
        <v>8</v>
      </c>
      <c r="G20" s="41" t="s">
        <v>8</v>
      </c>
      <c r="J20" s="34">
        <v>6.93</v>
      </c>
      <c r="K20" s="34">
        <v>6.7251000000000003</v>
      </c>
      <c r="M20" s="23"/>
      <c r="N20" s="13" t="str">
        <f t="shared" si="2"/>
        <v>Sociedad Agroindustrial Nutrioil S.A.</v>
      </c>
      <c r="O20" s="16" t="s">
        <v>10</v>
      </c>
      <c r="P20" s="41" t="str">
        <f t="shared" si="0"/>
        <v>n.d.</v>
      </c>
      <c r="Q20" s="14" t="str">
        <f t="shared" si="3"/>
        <v>n.d.</v>
      </c>
      <c r="R20" s="41" t="str">
        <f t="shared" si="1"/>
        <v>n.d.</v>
      </c>
    </row>
    <row r="21" spans="3:18" x14ac:dyDescent="0.25">
      <c r="C21" s="13" t="s">
        <v>446</v>
      </c>
      <c r="D21" s="13"/>
      <c r="E21" s="41" t="s">
        <v>8</v>
      </c>
      <c r="F21" s="41" t="s">
        <v>8</v>
      </c>
      <c r="G21" s="41" t="s">
        <v>8</v>
      </c>
      <c r="J21" s="34">
        <v>6.93</v>
      </c>
      <c r="K21" s="34">
        <v>6.7251000000000003</v>
      </c>
      <c r="M21" s="23"/>
      <c r="N21" s="13" t="str">
        <f t="shared" si="2"/>
        <v>Procesadora de Oleaginosas PROLEGA S.A.</v>
      </c>
      <c r="O21" s="16" t="s">
        <v>10</v>
      </c>
      <c r="P21" s="41" t="str">
        <f t="shared" si="0"/>
        <v>n.d.</v>
      </c>
      <c r="Q21" s="14" t="str">
        <f t="shared" si="3"/>
        <v>n.d.</v>
      </c>
      <c r="R21" s="41" t="str">
        <f t="shared" si="1"/>
        <v>n.d.</v>
      </c>
    </row>
    <row r="22" spans="3:18" x14ac:dyDescent="0.25">
      <c r="C22" s="13" t="s">
        <v>447</v>
      </c>
      <c r="D22" s="13"/>
      <c r="E22" s="41" t="s">
        <v>8</v>
      </c>
      <c r="F22" s="41" t="s">
        <v>8</v>
      </c>
      <c r="G22" s="41" t="s">
        <v>8</v>
      </c>
      <c r="J22" s="34">
        <v>6.93</v>
      </c>
      <c r="K22" s="34">
        <v>6.7251000000000003</v>
      </c>
      <c r="M22" s="23"/>
      <c r="N22" s="13" t="str">
        <f t="shared" si="2"/>
        <v>Granja Avícola Integral Sofía Ltda.</v>
      </c>
      <c r="O22" s="16" t="s">
        <v>11</v>
      </c>
      <c r="P22" s="41" t="str">
        <f t="shared" si="0"/>
        <v>n.d.</v>
      </c>
      <c r="Q22" s="14" t="str">
        <f t="shared" si="3"/>
        <v>n.d.</v>
      </c>
      <c r="R22" s="41" t="str">
        <f t="shared" si="1"/>
        <v>n.d.</v>
      </c>
    </row>
    <row r="23" spans="3:18" x14ac:dyDescent="0.25">
      <c r="C23" s="13" t="s">
        <v>448</v>
      </c>
      <c r="D23" s="13"/>
      <c r="E23" s="41" t="s">
        <v>8</v>
      </c>
      <c r="F23" s="41" t="s">
        <v>8</v>
      </c>
      <c r="G23" s="41" t="s">
        <v>8</v>
      </c>
      <c r="J23" s="34">
        <v>6.93</v>
      </c>
      <c r="K23" s="34">
        <v>6.7251000000000003</v>
      </c>
      <c r="M23" s="23"/>
      <c r="N23" s="13" t="str">
        <f t="shared" si="2"/>
        <v>Banco Do Brasil S.A. Sucursal Bolivia</v>
      </c>
      <c r="O23" s="16" t="s">
        <v>11</v>
      </c>
      <c r="P23" s="41" t="str">
        <f t="shared" si="0"/>
        <v>n.d.</v>
      </c>
      <c r="Q23" s="14" t="str">
        <f t="shared" si="3"/>
        <v>n.d.</v>
      </c>
      <c r="R23" s="41" t="str">
        <f t="shared" si="1"/>
        <v>n.d.</v>
      </c>
    </row>
    <row r="24" spans="3:18" x14ac:dyDescent="0.25">
      <c r="C24" s="13" t="s">
        <v>449</v>
      </c>
      <c r="D24" s="13"/>
      <c r="E24" s="41" t="s">
        <v>8</v>
      </c>
      <c r="F24" s="41" t="s">
        <v>8</v>
      </c>
      <c r="G24" s="41" t="s">
        <v>8</v>
      </c>
      <c r="J24" s="34">
        <v>6.93</v>
      </c>
      <c r="K24" s="34">
        <v>6.7251000000000003</v>
      </c>
      <c r="M24" s="23"/>
      <c r="N24" s="13" t="str">
        <f t="shared" si="2"/>
        <v>Banco Económico S.A.</v>
      </c>
      <c r="O24" s="16" t="s">
        <v>11</v>
      </c>
      <c r="P24" s="41" t="str">
        <f t="shared" si="0"/>
        <v>n.d.</v>
      </c>
      <c r="Q24" s="14" t="str">
        <f t="shared" si="3"/>
        <v>n.d.</v>
      </c>
      <c r="R24" s="41" t="str">
        <f t="shared" si="1"/>
        <v>n.d.</v>
      </c>
    </row>
    <row r="25" spans="3:18" x14ac:dyDescent="0.25">
      <c r="C25" s="13" t="s">
        <v>450</v>
      </c>
      <c r="D25" s="13"/>
      <c r="E25" s="41">
        <v>770198088</v>
      </c>
      <c r="F25" s="41" t="s">
        <v>8</v>
      </c>
      <c r="G25" s="41">
        <v>2131097</v>
      </c>
      <c r="J25" s="34">
        <v>6.93</v>
      </c>
      <c r="K25" s="34">
        <v>6.7251000000000003</v>
      </c>
      <c r="M25" s="23"/>
      <c r="N25" s="13" t="str">
        <f t="shared" si="2"/>
        <v>Banco Ganadero S.A.</v>
      </c>
      <c r="O25" s="16" t="s">
        <v>11</v>
      </c>
      <c r="P25" s="40">
        <f t="shared" si="0"/>
        <v>114525893.741357</v>
      </c>
      <c r="Q25" s="14" t="str">
        <f t="shared" si="3"/>
        <v>n.d.</v>
      </c>
      <c r="R25" s="41">
        <f t="shared" si="1"/>
        <v>316887.03513702395</v>
      </c>
    </row>
    <row r="26" spans="3:18" x14ac:dyDescent="0.25">
      <c r="C26" s="13" t="s">
        <v>451</v>
      </c>
      <c r="D26" s="13"/>
      <c r="E26" s="41">
        <v>1630267415</v>
      </c>
      <c r="F26" s="41" t="s">
        <v>8</v>
      </c>
      <c r="G26" s="41">
        <v>17262884</v>
      </c>
      <c r="J26" s="34">
        <v>6.93</v>
      </c>
      <c r="K26" s="34">
        <v>6.7251000000000003</v>
      </c>
      <c r="M26" s="23"/>
      <c r="N26" s="13" t="str">
        <f t="shared" si="2"/>
        <v>Banco Bisa S.A.</v>
      </c>
      <c r="O26" s="16" t="s">
        <v>11</v>
      </c>
      <c r="P26" s="40">
        <f t="shared" si="0"/>
        <v>242415341.77930439</v>
      </c>
      <c r="Q26" s="14" t="str">
        <f t="shared" si="3"/>
        <v>n.d.</v>
      </c>
      <c r="R26" s="41">
        <f t="shared" si="1"/>
        <v>2566933.4284992046</v>
      </c>
    </row>
    <row r="27" spans="3:18" x14ac:dyDescent="0.25">
      <c r="C27" s="13" t="s">
        <v>452</v>
      </c>
      <c r="D27" s="13"/>
      <c r="E27" s="41">
        <v>2167941503</v>
      </c>
      <c r="F27" s="41" t="s">
        <v>8</v>
      </c>
      <c r="G27" s="41">
        <v>516060</v>
      </c>
      <c r="J27" s="34">
        <v>6.93</v>
      </c>
      <c r="K27" s="34">
        <v>6.7251000000000003</v>
      </c>
      <c r="M27" s="23"/>
      <c r="N27" s="13" t="str">
        <f t="shared" si="2"/>
        <v>Banco Mercantil Santa Cruz S.A.</v>
      </c>
      <c r="O27" s="16" t="s">
        <v>11</v>
      </c>
      <c r="P27" s="40">
        <f t="shared" si="0"/>
        <v>322365690.17561078</v>
      </c>
      <c r="Q27" s="14" t="str">
        <f t="shared" si="3"/>
        <v>n.d.</v>
      </c>
      <c r="R27" s="41">
        <f t="shared" si="1"/>
        <v>76736.405406611055</v>
      </c>
    </row>
    <row r="28" spans="3:18" x14ac:dyDescent="0.25">
      <c r="C28" s="13" t="s">
        <v>453</v>
      </c>
      <c r="D28" s="13"/>
      <c r="E28" s="41">
        <v>2258063244</v>
      </c>
      <c r="F28" s="41" t="s">
        <v>8</v>
      </c>
      <c r="G28" s="41" t="s">
        <v>8</v>
      </c>
      <c r="J28" s="34">
        <v>6.93</v>
      </c>
      <c r="K28" s="34">
        <v>6.7251000000000003</v>
      </c>
      <c r="M28" s="23"/>
      <c r="N28" s="13" t="str">
        <f t="shared" si="2"/>
        <v>Banco Nacional de Bolivia S.A.</v>
      </c>
      <c r="O28" s="16" t="s">
        <v>10</v>
      </c>
      <c r="P28" s="41">
        <f t="shared" si="0"/>
        <v>335766493.28634518</v>
      </c>
      <c r="Q28" s="14" t="str">
        <f t="shared" si="3"/>
        <v>n.d.</v>
      </c>
      <c r="R28" s="41" t="str">
        <f t="shared" si="1"/>
        <v>n.d.</v>
      </c>
    </row>
    <row r="29" spans="3:18" x14ac:dyDescent="0.25">
      <c r="C29" s="13" t="s">
        <v>454</v>
      </c>
      <c r="D29" s="13"/>
      <c r="E29" s="41">
        <v>1718044038</v>
      </c>
      <c r="F29" s="41" t="s">
        <v>8</v>
      </c>
      <c r="G29" s="41" t="s">
        <v>8</v>
      </c>
      <c r="J29" s="34">
        <v>6.93</v>
      </c>
      <c r="K29" s="34">
        <v>6.7251000000000003</v>
      </c>
      <c r="M29" s="23"/>
      <c r="N29" s="13" t="str">
        <f t="shared" si="2"/>
        <v>Banco Solidario S.A - BancoSol S.A.</v>
      </c>
      <c r="O29" s="16" t="s">
        <v>10</v>
      </c>
      <c r="P29" s="41">
        <f t="shared" si="0"/>
        <v>255467433.64410937</v>
      </c>
      <c r="Q29" s="14" t="str">
        <f t="shared" si="3"/>
        <v>n.d.</v>
      </c>
      <c r="R29" s="41" t="str">
        <f t="shared" si="1"/>
        <v>n.d.</v>
      </c>
    </row>
    <row r="30" spans="3:18" x14ac:dyDescent="0.25">
      <c r="C30" s="13" t="s">
        <v>455</v>
      </c>
      <c r="D30" s="13"/>
      <c r="E30" s="41">
        <v>1164437454</v>
      </c>
      <c r="F30" s="41" t="s">
        <v>8</v>
      </c>
      <c r="G30" s="41" t="s">
        <v>8</v>
      </c>
      <c r="J30" s="34">
        <v>6.93</v>
      </c>
      <c r="K30" s="34">
        <v>6.7251000000000003</v>
      </c>
      <c r="M30" s="23"/>
      <c r="N30" s="13" t="str">
        <f t="shared" si="2"/>
        <v>Banco de Crédito de Bolivia S.A.</v>
      </c>
      <c r="O30" s="16" t="s">
        <v>11</v>
      </c>
      <c r="P30" s="41">
        <f t="shared" si="0"/>
        <v>173147976.08957487</v>
      </c>
      <c r="Q30" s="14" t="str">
        <f t="shared" si="3"/>
        <v>n.d.</v>
      </c>
      <c r="R30" s="41" t="str">
        <f t="shared" si="1"/>
        <v>n.d.</v>
      </c>
    </row>
    <row r="31" spans="3:18" x14ac:dyDescent="0.25">
      <c r="C31" s="13" t="s">
        <v>456</v>
      </c>
      <c r="D31" s="13"/>
      <c r="E31" s="41" t="s">
        <v>8</v>
      </c>
      <c r="F31" s="41" t="s">
        <v>8</v>
      </c>
      <c r="G31" s="41" t="s">
        <v>8</v>
      </c>
      <c r="J31" s="34">
        <v>6.93</v>
      </c>
      <c r="K31" s="34">
        <v>6.7251000000000003</v>
      </c>
      <c r="M31" s="23"/>
      <c r="N31" s="13" t="str">
        <f t="shared" si="2"/>
        <v>Banco Unión S.A.</v>
      </c>
      <c r="O31" s="16" t="s">
        <v>11</v>
      </c>
      <c r="P31" s="41" t="str">
        <f t="shared" si="0"/>
        <v>n.d.</v>
      </c>
      <c r="Q31" s="14" t="str">
        <f t="shared" si="3"/>
        <v>n.d.</v>
      </c>
      <c r="R31" s="40" t="str">
        <f t="shared" si="1"/>
        <v>n.d.</v>
      </c>
    </row>
    <row r="32" spans="3:18" x14ac:dyDescent="0.25">
      <c r="C32" s="13" t="s">
        <v>457</v>
      </c>
      <c r="D32" s="13"/>
      <c r="E32" s="41" t="s">
        <v>8</v>
      </c>
      <c r="F32" s="41" t="s">
        <v>8</v>
      </c>
      <c r="G32" s="41" t="s">
        <v>8</v>
      </c>
      <c r="J32" s="34">
        <v>6.93</v>
      </c>
      <c r="K32" s="34">
        <v>6.7251000000000003</v>
      </c>
      <c r="M32" s="23"/>
      <c r="N32" s="13" t="str">
        <f t="shared" si="2"/>
        <v>Banco PyME de la Comunidad S.A.</v>
      </c>
      <c r="O32" s="16" t="s">
        <v>10</v>
      </c>
      <c r="P32" s="41" t="str">
        <f t="shared" si="0"/>
        <v>n.d.</v>
      </c>
      <c r="Q32" s="14" t="str">
        <f t="shared" si="3"/>
        <v>n.d.</v>
      </c>
      <c r="R32" s="41" t="str">
        <f t="shared" si="1"/>
        <v>n.d.</v>
      </c>
    </row>
    <row r="33" spans="3:18" x14ac:dyDescent="0.25">
      <c r="C33" s="13" t="s">
        <v>458</v>
      </c>
      <c r="D33" s="13"/>
      <c r="E33" s="41">
        <v>287685265</v>
      </c>
      <c r="F33" s="41" t="s">
        <v>8</v>
      </c>
      <c r="G33" s="41">
        <v>35883887</v>
      </c>
      <c r="J33" s="34">
        <v>6.93</v>
      </c>
      <c r="K33" s="34">
        <v>6.7251000000000003</v>
      </c>
      <c r="M33" s="23"/>
      <c r="N33" s="13" t="str">
        <f t="shared" si="2"/>
        <v>Banco PyME Ecofuturo S.A.</v>
      </c>
      <c r="O33" s="16" t="s">
        <v>10</v>
      </c>
      <c r="P33" s="41">
        <f t="shared" si="0"/>
        <v>42777841.965175234</v>
      </c>
      <c r="Q33" s="14" t="str">
        <f t="shared" si="3"/>
        <v>n.d.</v>
      </c>
      <c r="R33" s="41">
        <f t="shared" si="1"/>
        <v>5335814.6347266212</v>
      </c>
    </row>
    <row r="34" spans="3:18" x14ac:dyDescent="0.25">
      <c r="C34" s="13" t="s">
        <v>459</v>
      </c>
      <c r="D34" s="13"/>
      <c r="E34" s="41">
        <v>299877118</v>
      </c>
      <c r="F34" s="41" t="s">
        <v>8</v>
      </c>
      <c r="G34" s="41" t="s">
        <v>8</v>
      </c>
      <c r="J34" s="34">
        <v>6.93</v>
      </c>
      <c r="K34" s="34">
        <v>6.7251000000000003</v>
      </c>
      <c r="M34" s="23"/>
      <c r="N34" s="13" t="str">
        <f t="shared" si="2"/>
        <v>Banco Fortaleza S.A.</v>
      </c>
      <c r="O34" s="16" t="s">
        <v>11</v>
      </c>
      <c r="P34" s="41">
        <f t="shared" si="0"/>
        <v>44590729.951970972</v>
      </c>
      <c r="Q34" s="14" t="str">
        <f t="shared" si="3"/>
        <v>n.d.</v>
      </c>
      <c r="R34" s="41" t="str">
        <f t="shared" si="1"/>
        <v>n.d.</v>
      </c>
    </row>
    <row r="35" spans="3:18" x14ac:dyDescent="0.25">
      <c r="C35" s="13" t="s">
        <v>460</v>
      </c>
      <c r="D35" s="13"/>
      <c r="E35" s="41" t="s">
        <v>8</v>
      </c>
      <c r="F35" s="41" t="s">
        <v>8</v>
      </c>
      <c r="G35" s="41" t="s">
        <v>8</v>
      </c>
      <c r="J35" s="34">
        <v>6.93</v>
      </c>
      <c r="K35" s="34">
        <v>6.7251000000000003</v>
      </c>
      <c r="M35" s="23"/>
      <c r="N35" s="13" t="str">
        <f t="shared" si="2"/>
        <v>Banco para el Fomento a Iniciativas Económicas S.A.</v>
      </c>
      <c r="O35" s="16" t="s">
        <v>11</v>
      </c>
      <c r="P35" s="41" t="str">
        <f t="shared" si="0"/>
        <v>n.d.</v>
      </c>
      <c r="Q35" s="14" t="str">
        <f t="shared" si="3"/>
        <v>n.d.</v>
      </c>
      <c r="R35" s="41" t="str">
        <f t="shared" si="1"/>
        <v>n.d.</v>
      </c>
    </row>
    <row r="36" spans="3:18" x14ac:dyDescent="0.25">
      <c r="C36" s="13" t="s">
        <v>461</v>
      </c>
      <c r="D36" s="13"/>
      <c r="E36" s="41" t="s">
        <v>8</v>
      </c>
      <c r="F36" s="41" t="s">
        <v>8</v>
      </c>
      <c r="G36" s="41" t="s">
        <v>8</v>
      </c>
      <c r="J36" s="34">
        <v>6.93</v>
      </c>
      <c r="K36" s="34">
        <v>6.7251000000000003</v>
      </c>
      <c r="M36" s="23"/>
      <c r="N36" s="13" t="str">
        <f t="shared" si="2"/>
        <v>Banco Prodem S.A.</v>
      </c>
      <c r="O36" s="16" t="s">
        <v>12</v>
      </c>
      <c r="P36" s="41" t="str">
        <f t="shared" si="0"/>
        <v>n.d.</v>
      </c>
      <c r="Q36" s="14" t="str">
        <f t="shared" si="3"/>
        <v>n.d.</v>
      </c>
      <c r="R36" s="41" t="str">
        <f t="shared" si="1"/>
        <v>n.d.</v>
      </c>
    </row>
    <row r="37" spans="3:18" x14ac:dyDescent="0.25">
      <c r="C37" s="13" t="s">
        <v>462</v>
      </c>
      <c r="D37" s="13"/>
      <c r="E37" s="41">
        <v>2574205533</v>
      </c>
      <c r="F37" s="41" t="s">
        <v>8</v>
      </c>
      <c r="G37" s="41" t="s">
        <v>8</v>
      </c>
      <c r="J37" s="34">
        <v>6.93</v>
      </c>
      <c r="K37" s="34">
        <v>6.7251000000000003</v>
      </c>
      <c r="M37" s="23"/>
      <c r="N37" s="13" t="str">
        <f t="shared" si="2"/>
        <v>Banco Fassil S.A.</v>
      </c>
      <c r="O37" s="16" t="s">
        <v>10</v>
      </c>
      <c r="P37" s="41">
        <f t="shared" si="0"/>
        <v>382775800.06245261</v>
      </c>
      <c r="Q37" s="14" t="str">
        <f t="shared" si="3"/>
        <v>n.d.</v>
      </c>
      <c r="R37" s="41" t="str">
        <f t="shared" si="1"/>
        <v>n.d.</v>
      </c>
    </row>
    <row r="38" spans="3:18" x14ac:dyDescent="0.25">
      <c r="C38" s="13" t="s">
        <v>463</v>
      </c>
      <c r="D38" s="13"/>
      <c r="E38" s="41">
        <v>118893720</v>
      </c>
      <c r="F38" s="41" t="s">
        <v>8</v>
      </c>
      <c r="G38" s="41" t="s">
        <v>8</v>
      </c>
      <c r="J38" s="34">
        <v>6.93</v>
      </c>
      <c r="K38" s="34">
        <v>6.7251000000000003</v>
      </c>
      <c r="M38" s="23"/>
      <c r="N38" s="13" t="str">
        <f t="shared" si="2"/>
        <v>Banco de Desarrollo Productivo Sociedad Anónima Mixta (BDP S.A.M.)</v>
      </c>
      <c r="O38" s="16" t="s">
        <v>10</v>
      </c>
      <c r="P38" s="41">
        <f t="shared" si="0"/>
        <v>17679100.68251773</v>
      </c>
      <c r="Q38" s="14" t="str">
        <f t="shared" si="3"/>
        <v>n.d.</v>
      </c>
      <c r="R38" s="41" t="str">
        <f t="shared" si="1"/>
        <v>n.d.</v>
      </c>
    </row>
    <row r="39" spans="3:18" x14ac:dyDescent="0.25">
      <c r="C39" s="13" t="s">
        <v>464</v>
      </c>
      <c r="D39" s="13"/>
      <c r="E39" s="41" t="s">
        <v>8</v>
      </c>
      <c r="F39" s="41" t="s">
        <v>8</v>
      </c>
      <c r="G39" s="41" t="s">
        <v>8</v>
      </c>
      <c r="J39" s="34">
        <v>6.93</v>
      </c>
      <c r="K39" s="34">
        <v>6.7251000000000003</v>
      </c>
      <c r="M39" s="23"/>
      <c r="N39" s="13" t="str">
        <f t="shared" si="2"/>
        <v>CAMSA INDUSTRIA Y COMERCIO S.A.</v>
      </c>
      <c r="O39" s="16" t="s">
        <v>11</v>
      </c>
      <c r="P39" s="41" t="str">
        <f t="shared" si="0"/>
        <v>n.d.</v>
      </c>
      <c r="Q39" s="14" t="str">
        <f t="shared" si="3"/>
        <v>n.d.</v>
      </c>
      <c r="R39" s="41" t="str">
        <f t="shared" si="1"/>
        <v>n.d.</v>
      </c>
    </row>
    <row r="40" spans="3:18" x14ac:dyDescent="0.25">
      <c r="C40" s="13" t="s">
        <v>465</v>
      </c>
      <c r="D40" s="13"/>
      <c r="E40" s="41" t="s">
        <v>8</v>
      </c>
      <c r="F40" s="41" t="s">
        <v>8</v>
      </c>
      <c r="G40" s="41" t="s">
        <v>8</v>
      </c>
      <c r="J40" s="34">
        <v>6.93</v>
      </c>
      <c r="K40" s="34">
        <v>6.7251000000000003</v>
      </c>
      <c r="M40" s="23"/>
      <c r="N40" s="13" t="str">
        <f t="shared" si="2"/>
        <v>JALASOFT S.R.L.</v>
      </c>
      <c r="O40" s="16" t="s">
        <v>11</v>
      </c>
      <c r="P40" s="41" t="str">
        <f t="shared" si="0"/>
        <v>n.d.</v>
      </c>
      <c r="Q40" s="14" t="str">
        <f t="shared" si="3"/>
        <v>n.d.</v>
      </c>
      <c r="R40" s="41" t="str">
        <f t="shared" si="1"/>
        <v>n.d.</v>
      </c>
    </row>
    <row r="41" spans="3:18" x14ac:dyDescent="0.25">
      <c r="C41" s="13" t="s">
        <v>466</v>
      </c>
      <c r="D41" s="13"/>
      <c r="E41" s="41" t="s">
        <v>8</v>
      </c>
      <c r="F41" s="41" t="s">
        <v>8</v>
      </c>
      <c r="G41" s="41" t="s">
        <v>8</v>
      </c>
      <c r="J41" s="34">
        <v>6.93</v>
      </c>
      <c r="K41" s="34">
        <v>6.7251000000000003</v>
      </c>
      <c r="M41" s="23"/>
      <c r="N41" s="13" t="str">
        <f t="shared" si="2"/>
        <v>NIBOL LTDA.</v>
      </c>
      <c r="O41" s="16" t="s">
        <v>10</v>
      </c>
      <c r="P41" s="41" t="str">
        <f t="shared" si="0"/>
        <v>n.d.</v>
      </c>
      <c r="Q41" s="14" t="str">
        <f t="shared" si="3"/>
        <v>n.d.</v>
      </c>
      <c r="R41" s="41" t="str">
        <f t="shared" si="1"/>
        <v>n.d.</v>
      </c>
    </row>
    <row r="42" spans="3:18" x14ac:dyDescent="0.25">
      <c r="C42" s="13" t="s">
        <v>467</v>
      </c>
      <c r="D42" s="13"/>
      <c r="E42" s="41" t="s">
        <v>8</v>
      </c>
      <c r="F42" s="41" t="s">
        <v>8</v>
      </c>
      <c r="G42" s="41" t="s">
        <v>8</v>
      </c>
      <c r="J42" s="34">
        <v>6.93</v>
      </c>
      <c r="K42" s="34">
        <v>6.7251000000000003</v>
      </c>
      <c r="M42" s="23"/>
      <c r="N42" s="13" t="str">
        <f t="shared" si="2"/>
        <v>Ovando S.A.</v>
      </c>
      <c r="O42" s="16" t="s">
        <v>10</v>
      </c>
      <c r="P42" s="41" t="str">
        <f t="shared" si="0"/>
        <v>n.d.</v>
      </c>
      <c r="Q42" s="14" t="str">
        <f t="shared" si="3"/>
        <v>n.d.</v>
      </c>
      <c r="R42" s="41" t="str">
        <f t="shared" si="1"/>
        <v>n.d.</v>
      </c>
    </row>
    <row r="43" spans="3:18" x14ac:dyDescent="0.25">
      <c r="C43" s="13" t="s">
        <v>468</v>
      </c>
      <c r="D43" s="13"/>
      <c r="E43" s="41">
        <v>95096040</v>
      </c>
      <c r="F43" s="41" t="s">
        <v>8</v>
      </c>
      <c r="G43" s="41" t="s">
        <v>8</v>
      </c>
      <c r="J43" s="34">
        <v>6.93</v>
      </c>
      <c r="K43" s="34">
        <v>6.7251000000000003</v>
      </c>
      <c r="M43" s="23"/>
      <c r="N43" s="13" t="str">
        <f t="shared" si="2"/>
        <v>Compañía Americana de Construcciones S.A.</v>
      </c>
      <c r="O43" s="16" t="s">
        <v>10</v>
      </c>
      <c r="P43" s="41">
        <f t="shared" si="0"/>
        <v>14140464.825801846</v>
      </c>
      <c r="Q43" s="14" t="str">
        <f t="shared" si="3"/>
        <v>n.d.</v>
      </c>
      <c r="R43" s="41" t="str">
        <f t="shared" si="1"/>
        <v>n.d.</v>
      </c>
    </row>
    <row r="44" spans="3:18" x14ac:dyDescent="0.25">
      <c r="C44" s="13" t="s">
        <v>469</v>
      </c>
      <c r="D44" s="13"/>
      <c r="E44" s="41" t="s">
        <v>8</v>
      </c>
      <c r="F44" s="41" t="s">
        <v>8</v>
      </c>
      <c r="G44" s="41" t="s">
        <v>8</v>
      </c>
      <c r="J44" s="34">
        <v>6.93</v>
      </c>
      <c r="K44" s="34">
        <v>6.7251000000000003</v>
      </c>
      <c r="M44" s="23"/>
      <c r="N44" s="13" t="str">
        <f t="shared" si="2"/>
        <v>Cooperativa de Ahorro y Crédito Abierta "Jesús Nazareno" R.L.</v>
      </c>
      <c r="O44" s="16" t="s">
        <v>10</v>
      </c>
      <c r="P44" s="41" t="str">
        <f t="shared" ref="P44:P107" si="4">IF(E44="n.d.","n.d.",E44/K44)</f>
        <v>n.d.</v>
      </c>
      <c r="Q44" s="14" t="str">
        <f t="shared" si="3"/>
        <v>n.d.</v>
      </c>
      <c r="R44" s="41" t="str">
        <f t="shared" ref="R44:R107" si="5">IF(G44="n.d.","n.d.",G44/K44)</f>
        <v>n.d.</v>
      </c>
    </row>
    <row r="45" spans="3:18" x14ac:dyDescent="0.25">
      <c r="C45" s="13" t="s">
        <v>470</v>
      </c>
      <c r="D45" s="13"/>
      <c r="E45" s="41" t="s">
        <v>8</v>
      </c>
      <c r="F45" s="41" t="s">
        <v>8</v>
      </c>
      <c r="G45" s="41" t="s">
        <v>8</v>
      </c>
      <c r="J45" s="34">
        <v>6.93</v>
      </c>
      <c r="K45" s="34">
        <v>6.7251000000000003</v>
      </c>
      <c r="M45" s="23"/>
      <c r="N45" s="13" t="str">
        <f t="shared" si="2"/>
        <v>Compañía Boliviana de Energía Eléctrica S.A. - Bolivian Power Company Limited - Sucursal Bolivia</v>
      </c>
      <c r="O45" s="16" t="s">
        <v>10</v>
      </c>
      <c r="P45" s="41" t="str">
        <f t="shared" si="4"/>
        <v>n.d.</v>
      </c>
      <c r="Q45" s="14" t="str">
        <f t="shared" si="3"/>
        <v>n.d.</v>
      </c>
      <c r="R45" s="41" t="str">
        <f t="shared" si="5"/>
        <v>n.d.</v>
      </c>
    </row>
    <row r="46" spans="3:18" x14ac:dyDescent="0.25">
      <c r="C46" s="13" t="s">
        <v>471</v>
      </c>
      <c r="D46" s="13"/>
      <c r="E46" s="41">
        <v>2561070131</v>
      </c>
      <c r="F46" s="41" t="s">
        <v>8</v>
      </c>
      <c r="G46" s="41" t="s">
        <v>8</v>
      </c>
      <c r="J46" s="34">
        <v>6.93</v>
      </c>
      <c r="K46" s="34">
        <v>6.7251000000000003</v>
      </c>
      <c r="M46" s="23"/>
      <c r="N46" s="13" t="str">
        <f t="shared" si="2"/>
        <v>Empresa Eléctrica ENDE CORANI S.A.</v>
      </c>
      <c r="O46" s="16" t="s">
        <v>10</v>
      </c>
      <c r="P46" s="41">
        <f t="shared" si="4"/>
        <v>380822609.47792596</v>
      </c>
      <c r="Q46" s="14" t="str">
        <f t="shared" si="3"/>
        <v>n.d.</v>
      </c>
      <c r="R46" s="41" t="str">
        <f t="shared" si="5"/>
        <v>n.d.</v>
      </c>
    </row>
    <row r="47" spans="3:18" x14ac:dyDescent="0.25">
      <c r="C47" s="13" t="s">
        <v>472</v>
      </c>
      <c r="D47" s="13"/>
      <c r="E47" s="41">
        <v>179057792</v>
      </c>
      <c r="F47" s="41" t="s">
        <v>8</v>
      </c>
      <c r="G47" s="41" t="s">
        <v>8</v>
      </c>
      <c r="J47" s="34">
        <v>6.93</v>
      </c>
      <c r="K47" s="34">
        <v>6.7251000000000003</v>
      </c>
      <c r="M47" s="23"/>
      <c r="N47" s="13" t="str">
        <f t="shared" si="2"/>
        <v>DISTRIBUIDORA DE ELECTRICIDAD ENDE DEORURO S.A.</v>
      </c>
      <c r="O47" s="16" t="s">
        <v>10</v>
      </c>
      <c r="P47" s="41">
        <f t="shared" si="4"/>
        <v>26625298.062482342</v>
      </c>
      <c r="Q47" s="14" t="str">
        <f t="shared" si="3"/>
        <v>n.d.</v>
      </c>
      <c r="R47" s="41" t="str">
        <f t="shared" si="5"/>
        <v>n.d.</v>
      </c>
    </row>
    <row r="48" spans="3:18" x14ac:dyDescent="0.25">
      <c r="C48" s="13" t="s">
        <v>473</v>
      </c>
      <c r="D48" s="13"/>
      <c r="E48" s="41">
        <v>898287780</v>
      </c>
      <c r="F48" s="41" t="s">
        <v>8</v>
      </c>
      <c r="G48" s="41" t="s">
        <v>8</v>
      </c>
      <c r="J48" s="34">
        <v>6.93</v>
      </c>
      <c r="K48" s="34">
        <v>6.7251000000000003</v>
      </c>
      <c r="M48" s="23"/>
      <c r="N48" s="13" t="str">
        <f t="shared" si="2"/>
        <v>Empresa de Luz y Fuerza Eléctrica Cochabamba S.A.</v>
      </c>
      <c r="O48" s="16" t="s">
        <v>10</v>
      </c>
      <c r="P48" s="41">
        <f t="shared" si="4"/>
        <v>133572404.87130302</v>
      </c>
      <c r="Q48" s="14" t="str">
        <f t="shared" ref="Q48:Q111" si="6">F48</f>
        <v>n.d.</v>
      </c>
      <c r="R48" s="41" t="str">
        <f t="shared" si="5"/>
        <v>n.d.</v>
      </c>
    </row>
    <row r="49" spans="3:18" x14ac:dyDescent="0.25">
      <c r="C49" s="13" t="s">
        <v>474</v>
      </c>
      <c r="D49" s="13"/>
      <c r="E49" s="41">
        <v>1055687859</v>
      </c>
      <c r="F49" s="41" t="s">
        <v>8</v>
      </c>
      <c r="G49" s="41" t="s">
        <v>8</v>
      </c>
      <c r="J49" s="34">
        <v>6.93</v>
      </c>
      <c r="K49" s="34">
        <v>6.7251000000000003</v>
      </c>
      <c r="M49" s="23"/>
      <c r="N49" s="13" t="str">
        <f t="shared" si="2"/>
        <v>Distribuidora de Electricidad La Paz  S.A. DELAPAZ</v>
      </c>
      <c r="O49" s="16" t="s">
        <v>11</v>
      </c>
      <c r="P49" s="41">
        <f t="shared" si="4"/>
        <v>156977273.05170181</v>
      </c>
      <c r="Q49" s="14" t="str">
        <f t="shared" si="6"/>
        <v>n.d.</v>
      </c>
      <c r="R49" s="41" t="str">
        <f t="shared" si="5"/>
        <v>n.d.</v>
      </c>
    </row>
    <row r="50" spans="3:18" x14ac:dyDescent="0.25">
      <c r="C50" s="13" t="s">
        <v>475</v>
      </c>
      <c r="D50" s="13"/>
      <c r="E50" s="41">
        <v>2306086735</v>
      </c>
      <c r="F50" s="41" t="s">
        <v>8</v>
      </c>
      <c r="G50" s="41" t="s">
        <v>8</v>
      </c>
      <c r="J50" s="34">
        <v>6.93</v>
      </c>
      <c r="K50" s="34">
        <v>6.7251000000000003</v>
      </c>
      <c r="M50" s="23"/>
      <c r="N50" s="13" t="str">
        <f t="shared" si="2"/>
        <v>Empresa Eléctrica Ende Guaracachi S.A.</v>
      </c>
      <c r="O50" s="16" t="s">
        <v>10</v>
      </c>
      <c r="P50" s="41">
        <f t="shared" si="4"/>
        <v>342907426.65536571</v>
      </c>
      <c r="Q50" s="14" t="str">
        <f t="shared" si="6"/>
        <v>n.d.</v>
      </c>
      <c r="R50" s="41" t="str">
        <f t="shared" si="5"/>
        <v>n.d.</v>
      </c>
    </row>
    <row r="51" spans="3:18" x14ac:dyDescent="0.25">
      <c r="C51" s="13" t="s">
        <v>476</v>
      </c>
      <c r="D51" s="13"/>
      <c r="E51" s="41" t="s">
        <v>8</v>
      </c>
      <c r="F51" s="41" t="s">
        <v>8</v>
      </c>
      <c r="G51" s="41" t="s">
        <v>8</v>
      </c>
      <c r="J51" s="34">
        <v>6.93</v>
      </c>
      <c r="K51" s="34">
        <v>6.7251000000000003</v>
      </c>
      <c r="M51" s="23"/>
      <c r="N51" s="13" t="str">
        <f t="shared" si="2"/>
        <v>Gas &amp; Electricidad S.A.</v>
      </c>
      <c r="O51" s="16" t="s">
        <v>10</v>
      </c>
      <c r="P51" s="41" t="str">
        <f t="shared" si="4"/>
        <v>n.d.</v>
      </c>
      <c r="Q51" s="14" t="str">
        <f t="shared" si="6"/>
        <v>n.d.</v>
      </c>
      <c r="R51" s="41" t="str">
        <f t="shared" si="5"/>
        <v>n.d.</v>
      </c>
    </row>
    <row r="52" spans="3:18" x14ac:dyDescent="0.25">
      <c r="C52" s="13" t="s">
        <v>477</v>
      </c>
      <c r="D52" s="13"/>
      <c r="E52" s="41">
        <v>3176177199</v>
      </c>
      <c r="F52" s="41" t="s">
        <v>8</v>
      </c>
      <c r="G52" s="41" t="s">
        <v>8</v>
      </c>
      <c r="J52" s="34">
        <v>6.93</v>
      </c>
      <c r="K52" s="34">
        <v>6.7251000000000003</v>
      </c>
      <c r="M52" s="23"/>
      <c r="N52" s="13" t="str">
        <f t="shared" si="2"/>
        <v>ENDE Transmisión S.A.</v>
      </c>
      <c r="O52" s="16" t="s">
        <v>10</v>
      </c>
      <c r="P52" s="41">
        <f t="shared" si="4"/>
        <v>472286984.43145823</v>
      </c>
      <c r="Q52" s="14" t="str">
        <f t="shared" si="6"/>
        <v>n.d.</v>
      </c>
      <c r="R52" s="41" t="str">
        <f t="shared" si="5"/>
        <v>n.d.</v>
      </c>
    </row>
    <row r="53" spans="3:18" x14ac:dyDescent="0.25">
      <c r="C53" s="13" t="s">
        <v>478</v>
      </c>
      <c r="D53" s="13"/>
      <c r="E53" s="41">
        <v>2183528200</v>
      </c>
      <c r="F53" s="41" t="s">
        <v>8</v>
      </c>
      <c r="G53" s="41" t="s">
        <v>8</v>
      </c>
      <c r="J53" s="34">
        <v>6.93</v>
      </c>
      <c r="K53" s="34">
        <v>6.7251000000000003</v>
      </c>
      <c r="M53" s="23"/>
      <c r="N53" s="13" t="str">
        <f t="shared" si="2"/>
        <v>ENDE Valle Hermoso S.A.</v>
      </c>
      <c r="O53" s="16" t="s">
        <v>10</v>
      </c>
      <c r="P53" s="41">
        <f t="shared" si="4"/>
        <v>324683380.17278552</v>
      </c>
      <c r="Q53" s="14" t="str">
        <f t="shared" si="6"/>
        <v>n.d.</v>
      </c>
      <c r="R53" s="41" t="str">
        <f t="shared" si="5"/>
        <v>n.d.</v>
      </c>
    </row>
    <row r="54" spans="3:18" x14ac:dyDescent="0.25">
      <c r="C54" s="13" t="s">
        <v>479</v>
      </c>
      <c r="D54" s="13"/>
      <c r="E54" s="41" t="s">
        <v>8</v>
      </c>
      <c r="F54" s="41" t="s">
        <v>8</v>
      </c>
      <c r="G54" s="41" t="s">
        <v>8</v>
      </c>
      <c r="J54" s="34">
        <v>6.93</v>
      </c>
      <c r="K54" s="34">
        <v>6.7251000000000003</v>
      </c>
      <c r="M54" s="23"/>
      <c r="N54" s="13" t="str">
        <f t="shared" si="2"/>
        <v>Agroperativo Fondo de Inversión Cerrado</v>
      </c>
      <c r="O54" s="16" t="s">
        <v>10</v>
      </c>
      <c r="P54" s="41" t="str">
        <f t="shared" si="4"/>
        <v>n.d.</v>
      </c>
      <c r="Q54" s="14" t="str">
        <f t="shared" si="6"/>
        <v>n.d.</v>
      </c>
      <c r="R54" s="41" t="str">
        <f t="shared" si="5"/>
        <v>n.d.</v>
      </c>
    </row>
    <row r="55" spans="3:18" x14ac:dyDescent="0.25">
      <c r="C55" s="13" t="s">
        <v>480</v>
      </c>
      <c r="D55" s="13"/>
      <c r="E55" s="41" t="s">
        <v>8</v>
      </c>
      <c r="F55" s="41" t="s">
        <v>8</v>
      </c>
      <c r="G55" s="41" t="s">
        <v>8</v>
      </c>
      <c r="J55" s="34">
        <v>6.93</v>
      </c>
      <c r="K55" s="34">
        <v>6.7251000000000003</v>
      </c>
      <c r="M55" s="23"/>
      <c r="N55" s="13" t="str">
        <f t="shared" si="2"/>
        <v>Credifondo Garantiza - Fondo de Inversión Cerrado</v>
      </c>
      <c r="O55" s="16" t="s">
        <v>10</v>
      </c>
      <c r="P55" s="41" t="str">
        <f t="shared" si="4"/>
        <v>n.d.</v>
      </c>
      <c r="Q55" s="14" t="str">
        <f t="shared" si="6"/>
        <v>n.d.</v>
      </c>
      <c r="R55" s="41" t="str">
        <f t="shared" si="5"/>
        <v>n.d.</v>
      </c>
    </row>
    <row r="56" spans="3:18" x14ac:dyDescent="0.25">
      <c r="C56" s="13" t="s">
        <v>481</v>
      </c>
      <c r="D56" s="13"/>
      <c r="E56" s="41" t="s">
        <v>8</v>
      </c>
      <c r="F56" s="41" t="s">
        <v>8</v>
      </c>
      <c r="G56" s="41" t="s">
        <v>8</v>
      </c>
      <c r="J56" s="34">
        <v>6.93</v>
      </c>
      <c r="K56" s="34">
        <v>6.7251000000000003</v>
      </c>
      <c r="M56" s="23"/>
      <c r="N56" s="13" t="str">
        <f t="shared" si="2"/>
        <v>Crecimiento Fondo de Inversión Cerrado</v>
      </c>
      <c r="O56" s="16" t="s">
        <v>10</v>
      </c>
      <c r="P56" s="41" t="str">
        <f t="shared" si="4"/>
        <v>n.d.</v>
      </c>
      <c r="Q56" s="14" t="str">
        <f t="shared" si="6"/>
        <v>n.d.</v>
      </c>
      <c r="R56" s="41" t="str">
        <f t="shared" si="5"/>
        <v>n.d.</v>
      </c>
    </row>
    <row r="57" spans="3:18" x14ac:dyDescent="0.25">
      <c r="C57" s="13" t="s">
        <v>482</v>
      </c>
      <c r="D57" s="13"/>
      <c r="E57" s="41" t="s">
        <v>8</v>
      </c>
      <c r="F57" s="41" t="s">
        <v>8</v>
      </c>
      <c r="G57" s="41" t="s">
        <v>8</v>
      </c>
      <c r="J57" s="34">
        <v>6.93</v>
      </c>
      <c r="K57" s="34">
        <v>6.7251000000000003</v>
      </c>
      <c r="M57" s="23"/>
      <c r="N57" s="13" t="str">
        <f t="shared" si="2"/>
        <v>DIVERSO IMPORT EXPORT FONDO DE INVERSIÓN CERRADO</v>
      </c>
      <c r="O57" s="16" t="s">
        <v>10</v>
      </c>
      <c r="P57" s="41" t="str">
        <f t="shared" si="4"/>
        <v>n.d.</v>
      </c>
      <c r="Q57" s="14" t="str">
        <f t="shared" si="6"/>
        <v>n.d.</v>
      </c>
      <c r="R57" s="41" t="str">
        <f t="shared" si="5"/>
        <v>n.d.</v>
      </c>
    </row>
    <row r="58" spans="3:18" x14ac:dyDescent="0.25">
      <c r="C58" s="13" t="s">
        <v>483</v>
      </c>
      <c r="D58" s="13"/>
      <c r="E58" s="41" t="s">
        <v>8</v>
      </c>
      <c r="F58" s="41" t="s">
        <v>8</v>
      </c>
      <c r="G58" s="41" t="s">
        <v>8</v>
      </c>
      <c r="J58" s="34">
        <v>6.93</v>
      </c>
      <c r="K58" s="34">
        <v>6.7251000000000003</v>
      </c>
      <c r="M58" s="23"/>
      <c r="N58" s="13" t="str">
        <f t="shared" si="2"/>
        <v>MSC EXPANSIÓN FONDO DE INVERSIÓN CERRADO</v>
      </c>
      <c r="O58" s="16" t="s">
        <v>10</v>
      </c>
      <c r="P58" s="41" t="str">
        <f t="shared" si="4"/>
        <v>n.d.</v>
      </c>
      <c r="Q58" s="14" t="str">
        <f t="shared" si="6"/>
        <v>n.d.</v>
      </c>
      <c r="R58" s="41" t="str">
        <f t="shared" si="5"/>
        <v>n.d.</v>
      </c>
    </row>
    <row r="59" spans="3:18" x14ac:dyDescent="0.25">
      <c r="C59" s="13" t="s">
        <v>484</v>
      </c>
      <c r="D59" s="13"/>
      <c r="E59" s="41" t="s">
        <v>8</v>
      </c>
      <c r="F59" s="41" t="s">
        <v>8</v>
      </c>
      <c r="G59" s="41" t="s">
        <v>8</v>
      </c>
      <c r="J59" s="34">
        <v>6.93</v>
      </c>
      <c r="K59" s="34">
        <v>6.7251000000000003</v>
      </c>
      <c r="M59" s="23"/>
      <c r="N59" s="13" t="str">
        <f t="shared" si="2"/>
        <v>Acelerador de Empresas Fondo de Inversión Cerrado</v>
      </c>
      <c r="O59" s="16" t="s">
        <v>10</v>
      </c>
      <c r="P59" s="41" t="str">
        <f t="shared" si="4"/>
        <v>n.d.</v>
      </c>
      <c r="Q59" s="14" t="str">
        <f t="shared" si="6"/>
        <v>n.d.</v>
      </c>
      <c r="R59" s="41" t="str">
        <f t="shared" si="5"/>
        <v>n.d.</v>
      </c>
    </row>
    <row r="60" spans="3:18" x14ac:dyDescent="0.25">
      <c r="C60" s="13" t="s">
        <v>485</v>
      </c>
      <c r="D60" s="13"/>
      <c r="E60" s="41" t="s">
        <v>8</v>
      </c>
      <c r="F60" s="41" t="s">
        <v>8</v>
      </c>
      <c r="G60" s="41" t="s">
        <v>8</v>
      </c>
      <c r="J60" s="34">
        <v>6.93</v>
      </c>
      <c r="K60" s="34">
        <v>6.7251000000000003</v>
      </c>
      <c r="M60" s="23"/>
      <c r="N60" s="13" t="str">
        <f t="shared" si="2"/>
        <v>FIBRA Fondo de Inversión Cerrado</v>
      </c>
      <c r="O60" s="16" t="s">
        <v>10</v>
      </c>
      <c r="P60" s="41" t="str">
        <f t="shared" si="4"/>
        <v>n.d.</v>
      </c>
      <c r="Q60" s="14" t="str">
        <f t="shared" si="6"/>
        <v>n.d.</v>
      </c>
      <c r="R60" s="41" t="str">
        <f t="shared" si="5"/>
        <v>n.d.</v>
      </c>
    </row>
    <row r="61" spans="3:18" x14ac:dyDescent="0.25">
      <c r="C61" s="13" t="s">
        <v>486</v>
      </c>
      <c r="D61" s="13"/>
      <c r="E61" s="41" t="s">
        <v>8</v>
      </c>
      <c r="F61" s="41" t="s">
        <v>8</v>
      </c>
      <c r="G61" s="41" t="s">
        <v>8</v>
      </c>
      <c r="J61" s="34">
        <v>6.93</v>
      </c>
      <c r="K61" s="34">
        <v>6.7251000000000003</v>
      </c>
      <c r="M61" s="23"/>
      <c r="N61" s="13" t="str">
        <f t="shared" si="2"/>
        <v>PYME II Fondo de Inversión Cerrado</v>
      </c>
      <c r="O61" s="16" t="s">
        <v>10</v>
      </c>
      <c r="P61" s="41" t="str">
        <f t="shared" si="4"/>
        <v>n.d.</v>
      </c>
      <c r="Q61" s="14" t="str">
        <f t="shared" si="6"/>
        <v>n.d.</v>
      </c>
      <c r="R61" s="41" t="str">
        <f t="shared" si="5"/>
        <v>n.d.</v>
      </c>
    </row>
    <row r="62" spans="3:18" x14ac:dyDescent="0.25">
      <c r="C62" s="13" t="s">
        <v>487</v>
      </c>
      <c r="D62" s="13"/>
      <c r="E62" s="41" t="s">
        <v>8</v>
      </c>
      <c r="F62" s="41" t="s">
        <v>8</v>
      </c>
      <c r="G62" s="41" t="s">
        <v>8</v>
      </c>
      <c r="J62" s="34">
        <v>6.93</v>
      </c>
      <c r="K62" s="34">
        <v>6.7251000000000003</v>
      </c>
      <c r="M62" s="23"/>
      <c r="N62" s="13" t="str">
        <f t="shared" si="2"/>
        <v>PYME Progreso Fondo de Inversión Cerrado</v>
      </c>
      <c r="O62" s="16" t="s">
        <v>10</v>
      </c>
      <c r="P62" s="41" t="str">
        <f t="shared" si="4"/>
        <v>n.d.</v>
      </c>
      <c r="Q62" s="14" t="str">
        <f t="shared" si="6"/>
        <v>n.d.</v>
      </c>
      <c r="R62" s="41" t="str">
        <f t="shared" si="5"/>
        <v>n.d.</v>
      </c>
    </row>
    <row r="63" spans="3:18" x14ac:dyDescent="0.25">
      <c r="C63" s="13" t="s">
        <v>488</v>
      </c>
      <c r="D63" s="13"/>
      <c r="E63" s="41" t="s">
        <v>8</v>
      </c>
      <c r="F63" s="41" t="s">
        <v>8</v>
      </c>
      <c r="G63" s="41" t="s">
        <v>8</v>
      </c>
      <c r="J63" s="34">
        <v>6.93</v>
      </c>
      <c r="K63" s="34">
        <v>6.7251000000000003</v>
      </c>
      <c r="M63" s="23"/>
      <c r="N63" s="13" t="str">
        <f t="shared" si="2"/>
        <v>GLOBAL Fondo de Inversión Cerrado</v>
      </c>
      <c r="O63" s="16" t="s">
        <v>10</v>
      </c>
      <c r="P63" s="41" t="str">
        <f t="shared" si="4"/>
        <v>n.d.</v>
      </c>
      <c r="Q63" s="14" t="str">
        <f t="shared" si="6"/>
        <v>n.d.</v>
      </c>
      <c r="R63" s="41" t="str">
        <f t="shared" si="5"/>
        <v>n.d.</v>
      </c>
    </row>
    <row r="64" spans="3:18" x14ac:dyDescent="0.25">
      <c r="C64" s="13" t="s">
        <v>489</v>
      </c>
      <c r="D64" s="13"/>
      <c r="E64" s="41" t="s">
        <v>8</v>
      </c>
      <c r="F64" s="41" t="s">
        <v>8</v>
      </c>
      <c r="G64" s="41" t="s">
        <v>8</v>
      </c>
      <c r="J64" s="34">
        <v>6.93</v>
      </c>
      <c r="K64" s="34">
        <v>6.7251000000000003</v>
      </c>
      <c r="M64" s="23"/>
      <c r="N64" s="13" t="str">
        <f t="shared" si="2"/>
        <v>INCLUSION EMPRESARIAL FONDO DE INVERSION CERRADO</v>
      </c>
      <c r="O64" s="16" t="s">
        <v>10</v>
      </c>
      <c r="P64" s="41" t="str">
        <f t="shared" si="4"/>
        <v>n.d.</v>
      </c>
      <c r="Q64" s="14" t="str">
        <f t="shared" si="6"/>
        <v>n.d.</v>
      </c>
      <c r="R64" s="41" t="str">
        <f t="shared" si="5"/>
        <v>n.d.</v>
      </c>
    </row>
    <row r="65" spans="3:18" x14ac:dyDescent="0.25">
      <c r="C65" s="13" t="s">
        <v>490</v>
      </c>
      <c r="D65" s="13"/>
      <c r="E65" s="41" t="s">
        <v>8</v>
      </c>
      <c r="F65" s="41" t="s">
        <v>8</v>
      </c>
      <c r="G65" s="41" t="s">
        <v>8</v>
      </c>
      <c r="J65" s="34">
        <v>6.93</v>
      </c>
      <c r="K65" s="34">
        <v>6.7251000000000003</v>
      </c>
      <c r="M65" s="23"/>
      <c r="N65" s="13" t="str">
        <f t="shared" si="2"/>
        <v>INTERFIN FONDO DE INVERSIÓN CERRADO</v>
      </c>
      <c r="O65" s="16" t="s">
        <v>10</v>
      </c>
      <c r="P65" s="41" t="str">
        <f t="shared" si="4"/>
        <v>n.d.</v>
      </c>
      <c r="Q65" s="14" t="str">
        <f t="shared" si="6"/>
        <v>n.d.</v>
      </c>
      <c r="R65" s="41" t="str">
        <f t="shared" si="5"/>
        <v>n.d.</v>
      </c>
    </row>
    <row r="66" spans="3:18" x14ac:dyDescent="0.25">
      <c r="C66" s="13" t="s">
        <v>491</v>
      </c>
      <c r="D66" s="13"/>
      <c r="E66" s="41" t="s">
        <v>8</v>
      </c>
      <c r="F66" s="41" t="s">
        <v>8</v>
      </c>
      <c r="G66" s="41" t="s">
        <v>8</v>
      </c>
      <c r="J66" s="34">
        <v>6.93</v>
      </c>
      <c r="K66" s="34">
        <v>6.7251000000000003</v>
      </c>
      <c r="M66" s="23"/>
      <c r="N66" s="13" t="str">
        <f t="shared" si="2"/>
        <v>K12 Fondo de Inversion Cerrado</v>
      </c>
      <c r="O66" s="16" t="s">
        <v>10</v>
      </c>
      <c r="P66" s="41" t="str">
        <f t="shared" si="4"/>
        <v>n.d.</v>
      </c>
      <c r="Q66" s="14" t="str">
        <f t="shared" si="6"/>
        <v>n.d.</v>
      </c>
      <c r="R66" s="41" t="str">
        <f t="shared" si="5"/>
        <v>n.d.</v>
      </c>
    </row>
    <row r="67" spans="3:18" x14ac:dyDescent="0.25">
      <c r="C67" s="13" t="s">
        <v>492</v>
      </c>
      <c r="D67" s="13"/>
      <c r="E67" s="41" t="s">
        <v>8</v>
      </c>
      <c r="F67" s="41" t="s">
        <v>8</v>
      </c>
      <c r="G67" s="41" t="s">
        <v>8</v>
      </c>
      <c r="J67" s="34">
        <v>6.93</v>
      </c>
      <c r="K67" s="34">
        <v>6.7251000000000003</v>
      </c>
      <c r="M67" s="23"/>
      <c r="N67" s="13" t="str">
        <f t="shared" si="2"/>
        <v>CAP Fondo de Inversión Cerrado "CAP FIC"</v>
      </c>
      <c r="O67" s="16" t="s">
        <v>10</v>
      </c>
      <c r="P67" s="41" t="str">
        <f t="shared" si="4"/>
        <v>n.d.</v>
      </c>
      <c r="Q67" s="14" t="str">
        <f t="shared" si="6"/>
        <v>n.d.</v>
      </c>
      <c r="R67" s="41" t="str">
        <f t="shared" si="5"/>
        <v>n.d.</v>
      </c>
    </row>
    <row r="68" spans="3:18" x14ac:dyDescent="0.25">
      <c r="C68" s="13" t="s">
        <v>493</v>
      </c>
      <c r="D68" s="13"/>
      <c r="E68" s="41" t="s">
        <v>8</v>
      </c>
      <c r="F68" s="41" t="s">
        <v>8</v>
      </c>
      <c r="G68" s="41" t="s">
        <v>8</v>
      </c>
      <c r="J68" s="34">
        <v>6.93</v>
      </c>
      <c r="K68" s="34">
        <v>6.7251000000000003</v>
      </c>
      <c r="M68" s="23"/>
      <c r="N68" s="13" t="str">
        <f t="shared" si="2"/>
        <v>MSC Productivo Fondo de Inversión Cerrado</v>
      </c>
      <c r="O68" s="16" t="s">
        <v>10</v>
      </c>
      <c r="P68" s="41" t="str">
        <f t="shared" si="4"/>
        <v>n.d.</v>
      </c>
      <c r="Q68" s="14" t="str">
        <f t="shared" si="6"/>
        <v>n.d.</v>
      </c>
      <c r="R68" s="41" t="str">
        <f t="shared" si="5"/>
        <v>n.d.</v>
      </c>
    </row>
    <row r="69" spans="3:18" x14ac:dyDescent="0.25">
      <c r="C69" s="13" t="s">
        <v>494</v>
      </c>
      <c r="D69" s="13"/>
      <c r="E69" s="41" t="s">
        <v>8</v>
      </c>
      <c r="F69" s="41" t="s">
        <v>8</v>
      </c>
      <c r="G69" s="41" t="s">
        <v>8</v>
      </c>
      <c r="J69" s="34">
        <v>6.93</v>
      </c>
      <c r="K69" s="34">
        <v>6.7251000000000003</v>
      </c>
      <c r="M69" s="23"/>
      <c r="N69" s="13" t="str">
        <f t="shared" si="2"/>
        <v>Proquinua Unión Fondo de Inversión Cerrado</v>
      </c>
      <c r="O69" s="16" t="s">
        <v>10</v>
      </c>
      <c r="P69" s="41" t="str">
        <f t="shared" si="4"/>
        <v>n.d.</v>
      </c>
      <c r="Q69" s="14" t="str">
        <f t="shared" si="6"/>
        <v>n.d.</v>
      </c>
      <c r="R69" s="41" t="str">
        <f t="shared" si="5"/>
        <v>n.d.</v>
      </c>
    </row>
    <row r="70" spans="3:18" x14ac:dyDescent="0.25">
      <c r="C70" s="13" t="s">
        <v>495</v>
      </c>
      <c r="D70" s="13"/>
      <c r="E70" s="41" t="s">
        <v>8</v>
      </c>
      <c r="F70" s="41" t="s">
        <v>8</v>
      </c>
      <c r="G70" s="41" t="s">
        <v>8</v>
      </c>
      <c r="J70" s="34">
        <v>6.93</v>
      </c>
      <c r="K70" s="34">
        <v>6.7251000000000003</v>
      </c>
      <c r="M70" s="23"/>
      <c r="N70" s="13" t="str">
        <f t="shared" si="2"/>
        <v xml:space="preserve">Propyme Unión Fondo de Inversión Cerrado </v>
      </c>
      <c r="O70" s="16" t="s">
        <v>10</v>
      </c>
      <c r="P70" s="41" t="str">
        <f t="shared" si="4"/>
        <v>n.d.</v>
      </c>
      <c r="Q70" s="14" t="str">
        <f t="shared" si="6"/>
        <v>n.d.</v>
      </c>
      <c r="R70" s="41" t="str">
        <f t="shared" si="5"/>
        <v>n.d.</v>
      </c>
    </row>
    <row r="71" spans="3:18" x14ac:dyDescent="0.25">
      <c r="C71" s="13" t="s">
        <v>496</v>
      </c>
      <c r="D71" s="13"/>
      <c r="E71" s="41" t="s">
        <v>8</v>
      </c>
      <c r="F71" s="41" t="s">
        <v>8</v>
      </c>
      <c r="G71" s="41" t="s">
        <v>8</v>
      </c>
      <c r="J71" s="34">
        <v>6.93</v>
      </c>
      <c r="K71" s="34">
        <v>6.7251000000000003</v>
      </c>
      <c r="M71" s="23"/>
      <c r="N71" s="13" t="str">
        <f t="shared" si="2"/>
        <v>Renta Activa Emergente Fondo de Inversión Cerrado</v>
      </c>
      <c r="O71" s="16" t="s">
        <v>11</v>
      </c>
      <c r="P71" s="41" t="str">
        <f t="shared" si="4"/>
        <v>n.d.</v>
      </c>
      <c r="Q71" s="14" t="str">
        <f t="shared" si="6"/>
        <v>n.d.</v>
      </c>
      <c r="R71" s="41" t="str">
        <f t="shared" si="5"/>
        <v>n.d.</v>
      </c>
    </row>
    <row r="72" spans="3:18" x14ac:dyDescent="0.25">
      <c r="C72" s="13" t="s">
        <v>497</v>
      </c>
      <c r="D72" s="13"/>
      <c r="E72" s="41" t="s">
        <v>8</v>
      </c>
      <c r="F72" s="41" t="s">
        <v>8</v>
      </c>
      <c r="G72" s="41" t="s">
        <v>8</v>
      </c>
      <c r="J72" s="34">
        <v>6.93</v>
      </c>
      <c r="K72" s="34">
        <v>6.7251000000000003</v>
      </c>
      <c r="M72" s="23"/>
      <c r="N72" s="13" t="str">
        <f t="shared" si="2"/>
        <v>Renta Activa PYME Fondo de Inversión Cerrado de Capital Privado</v>
      </c>
      <c r="O72" s="16" t="s">
        <v>11</v>
      </c>
      <c r="P72" s="41" t="str">
        <f t="shared" si="4"/>
        <v>n.d.</v>
      </c>
      <c r="Q72" s="14" t="str">
        <f t="shared" si="6"/>
        <v>n.d.</v>
      </c>
      <c r="R72" s="41" t="str">
        <f t="shared" si="5"/>
        <v>n.d.</v>
      </c>
    </row>
    <row r="73" spans="3:18" x14ac:dyDescent="0.25">
      <c r="C73" s="13" t="s">
        <v>498</v>
      </c>
      <c r="D73" s="13"/>
      <c r="E73" s="41" t="s">
        <v>8</v>
      </c>
      <c r="F73" s="41" t="s">
        <v>8</v>
      </c>
      <c r="G73" s="41" t="s">
        <v>8</v>
      </c>
      <c r="J73" s="34">
        <v>6.93</v>
      </c>
      <c r="K73" s="34">
        <v>6.7251000000000003</v>
      </c>
      <c r="M73" s="23"/>
      <c r="N73" s="13" t="str">
        <f t="shared" si="2"/>
        <v>Renta Activa Puente Fondo de Inversión Cerrado de Capital Privado</v>
      </c>
      <c r="O73" s="16" t="s">
        <v>11</v>
      </c>
      <c r="P73" s="41" t="str">
        <f t="shared" si="4"/>
        <v>n.d.</v>
      </c>
      <c r="Q73" s="14" t="str">
        <f t="shared" si="6"/>
        <v>n.d.</v>
      </c>
      <c r="R73" s="41" t="str">
        <f t="shared" si="5"/>
        <v>n.d.</v>
      </c>
    </row>
    <row r="74" spans="3:18" x14ac:dyDescent="0.25">
      <c r="C74" s="13" t="s">
        <v>499</v>
      </c>
      <c r="D74" s="13"/>
      <c r="E74" s="41" t="s">
        <v>8</v>
      </c>
      <c r="F74" s="41" t="s">
        <v>8</v>
      </c>
      <c r="G74" s="41" t="s">
        <v>8</v>
      </c>
      <c r="J74" s="34">
        <v>6.93</v>
      </c>
      <c r="K74" s="34">
        <v>6.7251000000000003</v>
      </c>
      <c r="M74" s="23"/>
      <c r="N74" s="13" t="str">
        <f t="shared" si="2"/>
        <v>Sembrar Alimentario Fondo de Inversión Cerrado</v>
      </c>
      <c r="O74" s="16" t="s">
        <v>13</v>
      </c>
      <c r="P74" s="41" t="str">
        <f t="shared" si="4"/>
        <v>n.d.</v>
      </c>
      <c r="Q74" s="14" t="str">
        <f t="shared" si="6"/>
        <v>n.d.</v>
      </c>
      <c r="R74" s="41" t="str">
        <f t="shared" si="5"/>
        <v>n.d.</v>
      </c>
    </row>
    <row r="75" spans="3:18" x14ac:dyDescent="0.25">
      <c r="C75" s="13" t="s">
        <v>500</v>
      </c>
      <c r="D75" s="13"/>
      <c r="E75" s="41" t="s">
        <v>8</v>
      </c>
      <c r="F75" s="41" t="s">
        <v>8</v>
      </c>
      <c r="G75" s="41" t="s">
        <v>8</v>
      </c>
      <c r="J75" s="34">
        <v>6.93</v>
      </c>
      <c r="K75" s="34">
        <v>6.7251000000000003</v>
      </c>
      <c r="M75" s="23"/>
      <c r="N75" s="13" t="str">
        <f t="shared" si="2"/>
        <v>SEMBRAR EXPORTADOR FONDO DE INVERSIÓN CERRADO</v>
      </c>
      <c r="O75" s="16" t="s">
        <v>13</v>
      </c>
      <c r="P75" s="41" t="str">
        <f t="shared" si="4"/>
        <v>n.d.</v>
      </c>
      <c r="Q75" s="14" t="str">
        <f t="shared" si="6"/>
        <v>n.d.</v>
      </c>
      <c r="R75" s="41" t="str">
        <f t="shared" si="5"/>
        <v>n.d.</v>
      </c>
    </row>
    <row r="76" spans="3:18" x14ac:dyDescent="0.25">
      <c r="C76" s="13" t="s">
        <v>501</v>
      </c>
      <c r="D76" s="13"/>
      <c r="E76" s="41" t="s">
        <v>8</v>
      </c>
      <c r="F76" s="41" t="s">
        <v>8</v>
      </c>
      <c r="G76" s="41" t="s">
        <v>8</v>
      </c>
      <c r="J76" s="34">
        <v>6.93</v>
      </c>
      <c r="K76" s="34">
        <v>6.7251000000000003</v>
      </c>
      <c r="M76" s="23"/>
      <c r="N76" s="13" t="str">
        <f t="shared" si="2"/>
        <v>Sembrar Micro Capital Fondo de Inversión Cerrado</v>
      </c>
      <c r="O76" s="16" t="s">
        <v>13</v>
      </c>
      <c r="P76" s="41" t="str">
        <f t="shared" si="4"/>
        <v>n.d.</v>
      </c>
      <c r="Q76" s="14" t="str">
        <f t="shared" si="6"/>
        <v>n.d.</v>
      </c>
      <c r="R76" s="41" t="str">
        <f t="shared" si="5"/>
        <v>n.d.</v>
      </c>
    </row>
    <row r="77" spans="3:18" x14ac:dyDescent="0.25">
      <c r="C77" s="13" t="s">
        <v>502</v>
      </c>
      <c r="D77" s="13"/>
      <c r="E77" s="41" t="s">
        <v>8</v>
      </c>
      <c r="F77" s="41" t="s">
        <v>8</v>
      </c>
      <c r="G77" s="41" t="s">
        <v>8</v>
      </c>
      <c r="J77" s="34">
        <v>6.93</v>
      </c>
      <c r="K77" s="34">
        <v>6.7251000000000003</v>
      </c>
      <c r="M77" s="23"/>
      <c r="N77" s="13" t="str">
        <f t="shared" si="2"/>
        <v>Sembrar Productivo Fondo de Inversión Cerrado</v>
      </c>
      <c r="O77" s="16" t="s">
        <v>13</v>
      </c>
      <c r="P77" s="41" t="str">
        <f t="shared" si="4"/>
        <v>n.d.</v>
      </c>
      <c r="Q77" s="14" t="str">
        <f t="shared" si="6"/>
        <v>n.d.</v>
      </c>
      <c r="R77" s="41" t="str">
        <f t="shared" si="5"/>
        <v>n.d.</v>
      </c>
    </row>
    <row r="78" spans="3:18" x14ac:dyDescent="0.25">
      <c r="C78" s="13" t="s">
        <v>503</v>
      </c>
      <c r="D78" s="13"/>
      <c r="E78" s="41" t="s">
        <v>8</v>
      </c>
      <c r="F78" s="41" t="s">
        <v>8</v>
      </c>
      <c r="G78" s="41" t="s">
        <v>8</v>
      </c>
      <c r="J78" s="34">
        <v>6.93</v>
      </c>
      <c r="K78" s="34">
        <v>6.7251000000000003</v>
      </c>
      <c r="M78" s="23"/>
      <c r="N78" s="13" t="str">
        <f t="shared" si="2"/>
        <v>Tesoro General de la Nación</v>
      </c>
      <c r="O78" s="16" t="s">
        <v>13</v>
      </c>
      <c r="P78" s="41" t="str">
        <f t="shared" si="4"/>
        <v>n.d.</v>
      </c>
      <c r="Q78" s="14" t="str">
        <f t="shared" si="6"/>
        <v>n.d.</v>
      </c>
      <c r="R78" s="41" t="str">
        <f t="shared" si="5"/>
        <v>n.d.</v>
      </c>
    </row>
    <row r="79" spans="3:18" x14ac:dyDescent="0.25">
      <c r="C79" s="13" t="s">
        <v>504</v>
      </c>
      <c r="D79" s="13"/>
      <c r="E79" s="41" t="s">
        <v>8</v>
      </c>
      <c r="F79" s="41" t="s">
        <v>8</v>
      </c>
      <c r="G79" s="41" t="s">
        <v>8</v>
      </c>
      <c r="J79" s="34">
        <v>6.93</v>
      </c>
      <c r="K79" s="34">
        <v>6.7251000000000003</v>
      </c>
      <c r="M79" s="23"/>
      <c r="N79" s="13" t="str">
        <f t="shared" ref="N79:N135" si="7">C79</f>
        <v>Ingenio Sucroalcoholero Aguai S.A.</v>
      </c>
      <c r="O79" s="16" t="s">
        <v>13</v>
      </c>
      <c r="P79" s="41" t="str">
        <f t="shared" si="4"/>
        <v>n.d.</v>
      </c>
      <c r="Q79" s="14" t="str">
        <f t="shared" si="6"/>
        <v>n.d.</v>
      </c>
      <c r="R79" s="41" t="str">
        <f t="shared" si="5"/>
        <v>n.d.</v>
      </c>
    </row>
    <row r="80" spans="3:18" x14ac:dyDescent="0.25">
      <c r="C80" s="13" t="s">
        <v>505</v>
      </c>
      <c r="D80" s="13"/>
      <c r="E80" s="41" t="s">
        <v>8</v>
      </c>
      <c r="F80" s="41" t="s">
        <v>8</v>
      </c>
      <c r="G80" s="41" t="s">
        <v>8</v>
      </c>
      <c r="J80" s="34">
        <v>6.93</v>
      </c>
      <c r="K80" s="34">
        <v>6.7251000000000003</v>
      </c>
      <c r="M80" s="23"/>
      <c r="N80" s="13" t="str">
        <f t="shared" si="7"/>
        <v>Droguería Inti S.A.</v>
      </c>
      <c r="O80" s="16" t="s">
        <v>13</v>
      </c>
      <c r="P80" s="41" t="str">
        <f t="shared" si="4"/>
        <v>n.d.</v>
      </c>
      <c r="Q80" s="14" t="str">
        <f t="shared" si="6"/>
        <v>n.d.</v>
      </c>
      <c r="R80" s="41" t="str">
        <f t="shared" si="5"/>
        <v>n.d.</v>
      </c>
    </row>
    <row r="81" spans="3:18" x14ac:dyDescent="0.25">
      <c r="C81" s="13" t="s">
        <v>506</v>
      </c>
      <c r="D81" s="13"/>
      <c r="E81" s="41" t="s">
        <v>8</v>
      </c>
      <c r="F81" s="41" t="s">
        <v>8</v>
      </c>
      <c r="G81" s="41" t="s">
        <v>8</v>
      </c>
      <c r="J81" s="34">
        <v>6.93</v>
      </c>
      <c r="K81" s="34">
        <v>6.7251000000000003</v>
      </c>
      <c r="M81" s="23"/>
      <c r="N81" s="13" t="str">
        <f t="shared" si="7"/>
        <v>Fábrica Nacional de Cemento S.A.</v>
      </c>
      <c r="O81" s="16" t="s">
        <v>13</v>
      </c>
      <c r="P81" s="41" t="str">
        <f t="shared" si="4"/>
        <v>n.d.</v>
      </c>
      <c r="Q81" s="14" t="str">
        <f t="shared" si="6"/>
        <v>n.d.</v>
      </c>
      <c r="R81" s="41" t="str">
        <f t="shared" si="5"/>
        <v>n.d.</v>
      </c>
    </row>
    <row r="82" spans="3:18" x14ac:dyDescent="0.25">
      <c r="C82" s="13" t="s">
        <v>507</v>
      </c>
      <c r="D82" s="13"/>
      <c r="E82" s="41">
        <v>1843219584</v>
      </c>
      <c r="F82" s="41" t="s">
        <v>8</v>
      </c>
      <c r="G82" s="41" t="s">
        <v>8</v>
      </c>
      <c r="J82" s="34">
        <v>6.93</v>
      </c>
      <c r="K82" s="34">
        <v>6.7251000000000003</v>
      </c>
      <c r="M82" s="23"/>
      <c r="N82" s="13" t="str">
        <f t="shared" si="7"/>
        <v>Industrias de Aceite S.A.</v>
      </c>
      <c r="O82" s="16" t="s">
        <v>13</v>
      </c>
      <c r="P82" s="41">
        <f t="shared" si="4"/>
        <v>274080620.95730919</v>
      </c>
      <c r="Q82" s="14" t="str">
        <f t="shared" si="6"/>
        <v>n.d.</v>
      </c>
      <c r="R82" s="41" t="str">
        <f t="shared" si="5"/>
        <v>n.d.</v>
      </c>
    </row>
    <row r="83" spans="3:18" x14ac:dyDescent="0.25">
      <c r="C83" s="13" t="s">
        <v>508</v>
      </c>
      <c r="D83" s="13"/>
      <c r="E83" s="41" t="s">
        <v>8</v>
      </c>
      <c r="F83" s="41" t="s">
        <v>8</v>
      </c>
      <c r="G83" s="41" t="s">
        <v>8</v>
      </c>
      <c r="J83" s="34">
        <v>6.93</v>
      </c>
      <c r="K83" s="34">
        <v>6.7251000000000003</v>
      </c>
      <c r="M83" s="23"/>
      <c r="N83" s="13" t="str">
        <f t="shared" si="7"/>
        <v>Industrias Oleaginosas S.A.</v>
      </c>
      <c r="O83" s="16" t="s">
        <v>13</v>
      </c>
      <c r="P83" s="41" t="str">
        <f t="shared" si="4"/>
        <v>n.d.</v>
      </c>
      <c r="Q83" s="14" t="str">
        <f t="shared" si="6"/>
        <v>n.d.</v>
      </c>
      <c r="R83" s="41" t="str">
        <f t="shared" si="5"/>
        <v>n.d.</v>
      </c>
    </row>
    <row r="84" spans="3:18" x14ac:dyDescent="0.25">
      <c r="C84" s="13" t="s">
        <v>509</v>
      </c>
      <c r="D84" s="13"/>
      <c r="E84" s="41" t="s">
        <v>8</v>
      </c>
      <c r="F84" s="41" t="s">
        <v>8</v>
      </c>
      <c r="G84" s="41" t="s">
        <v>8</v>
      </c>
      <c r="J84" s="34">
        <v>6.93</v>
      </c>
      <c r="K84" s="34">
        <v>6.7251000000000003</v>
      </c>
      <c r="M84" s="23"/>
      <c r="N84" s="13" t="str">
        <f t="shared" si="7"/>
        <v>ITACAMBA CEMENTO S.A.</v>
      </c>
      <c r="O84" s="16" t="s">
        <v>13</v>
      </c>
      <c r="P84" s="41" t="str">
        <f t="shared" si="4"/>
        <v>n.d.</v>
      </c>
      <c r="Q84" s="14" t="str">
        <f t="shared" si="6"/>
        <v>n.d.</v>
      </c>
      <c r="R84" s="41" t="str">
        <f t="shared" si="5"/>
        <v>n.d.</v>
      </c>
    </row>
    <row r="85" spans="3:18" x14ac:dyDescent="0.25">
      <c r="C85" s="13" t="s">
        <v>510</v>
      </c>
      <c r="D85" s="13"/>
      <c r="E85" s="41">
        <v>108803337</v>
      </c>
      <c r="F85" s="41" t="s">
        <v>8</v>
      </c>
      <c r="G85" s="41" t="s">
        <v>8</v>
      </c>
      <c r="J85" s="34">
        <v>6.93</v>
      </c>
      <c r="K85" s="34">
        <v>6.7251000000000003</v>
      </c>
      <c r="M85" s="23"/>
      <c r="N85" s="13" t="str">
        <f t="shared" si="7"/>
        <v>Tigre S.A. Tubos, Conexiones y Cables</v>
      </c>
      <c r="O85" s="16" t="s">
        <v>13</v>
      </c>
      <c r="P85" s="41">
        <f t="shared" si="4"/>
        <v>16178694.29450863</v>
      </c>
      <c r="Q85" s="14" t="str">
        <f t="shared" si="6"/>
        <v>n.d.</v>
      </c>
      <c r="R85" s="41" t="str">
        <f t="shared" si="5"/>
        <v>n.d.</v>
      </c>
    </row>
    <row r="86" spans="3:18" x14ac:dyDescent="0.25">
      <c r="C86" s="13" t="s">
        <v>511</v>
      </c>
      <c r="D86" s="13"/>
      <c r="E86" s="41">
        <v>14150790951</v>
      </c>
      <c r="F86" s="41" t="s">
        <v>8</v>
      </c>
      <c r="G86" s="41" t="s">
        <v>8</v>
      </c>
      <c r="J86" s="34">
        <v>6.93</v>
      </c>
      <c r="K86" s="34">
        <v>6.7251000000000003</v>
      </c>
      <c r="M86" s="23"/>
      <c r="N86" s="13" t="str">
        <f t="shared" si="7"/>
        <v>Sociedad Boliviana de Cemento S.A.</v>
      </c>
      <c r="O86" s="16" t="s">
        <v>13</v>
      </c>
      <c r="P86" s="41">
        <f t="shared" si="4"/>
        <v>2104175544.0067804</v>
      </c>
      <c r="Q86" s="14" t="str">
        <f t="shared" si="6"/>
        <v>n.d.</v>
      </c>
      <c r="R86" s="41" t="str">
        <f t="shared" si="5"/>
        <v>n.d.</v>
      </c>
    </row>
    <row r="87" spans="3:18" x14ac:dyDescent="0.25">
      <c r="C87" s="13" t="s">
        <v>512</v>
      </c>
      <c r="D87" s="13"/>
      <c r="E87" s="41" t="s">
        <v>8</v>
      </c>
      <c r="F87" s="41" t="s">
        <v>8</v>
      </c>
      <c r="G87" s="41" t="s">
        <v>8</v>
      </c>
      <c r="J87" s="34">
        <v>6.93</v>
      </c>
      <c r="K87" s="34">
        <v>6.7251000000000003</v>
      </c>
      <c r="M87" s="23"/>
      <c r="N87" s="13" t="str">
        <f t="shared" si="7"/>
        <v>Industria Textil TSM S.A.</v>
      </c>
      <c r="O87" s="16" t="s">
        <v>13</v>
      </c>
      <c r="P87" s="41" t="str">
        <f t="shared" si="4"/>
        <v>n.d.</v>
      </c>
      <c r="Q87" s="14" t="str">
        <f t="shared" si="6"/>
        <v>n.d.</v>
      </c>
      <c r="R87" s="41" t="str">
        <f t="shared" si="5"/>
        <v>n.d.</v>
      </c>
    </row>
    <row r="88" spans="3:18" x14ac:dyDescent="0.25">
      <c r="C88" s="13" t="s">
        <v>513</v>
      </c>
      <c r="D88" s="13"/>
      <c r="E88" s="41" t="s">
        <v>8</v>
      </c>
      <c r="F88" s="41" t="s">
        <v>8</v>
      </c>
      <c r="G88" s="41" t="s">
        <v>8</v>
      </c>
      <c r="J88" s="34">
        <v>6.93</v>
      </c>
      <c r="K88" s="34">
        <v>6.7251000000000003</v>
      </c>
      <c r="M88" s="23"/>
      <c r="N88" s="13" t="str">
        <f t="shared" si="7"/>
        <v>Sociedad Minera Illapa S.A.</v>
      </c>
      <c r="O88" s="16" t="s">
        <v>13</v>
      </c>
      <c r="P88" s="41" t="str">
        <f t="shared" si="4"/>
        <v>n.d.</v>
      </c>
      <c r="Q88" s="14" t="str">
        <f t="shared" si="6"/>
        <v>n.d.</v>
      </c>
      <c r="R88" s="41" t="str">
        <f t="shared" si="5"/>
        <v>n.d.</v>
      </c>
    </row>
    <row r="89" spans="3:18" x14ac:dyDescent="0.25">
      <c r="C89" s="13" t="s">
        <v>514</v>
      </c>
      <c r="D89" s="13"/>
      <c r="E89" s="41" t="s">
        <v>8</v>
      </c>
      <c r="F89" s="41" t="s">
        <v>8</v>
      </c>
      <c r="G89" s="41" t="s">
        <v>8</v>
      </c>
      <c r="J89" s="34">
        <v>6.93</v>
      </c>
      <c r="K89" s="34">
        <v>6.7251000000000003</v>
      </c>
      <c r="M89" s="23"/>
      <c r="N89" s="13" t="str">
        <f t="shared" si="7"/>
        <v>Gobierno Autónomo Municipal de La Paz</v>
      </c>
      <c r="O89" s="16" t="s">
        <v>13</v>
      </c>
      <c r="P89" s="41" t="str">
        <f t="shared" si="4"/>
        <v>n.d.</v>
      </c>
      <c r="Q89" s="14" t="str">
        <f t="shared" si="6"/>
        <v>n.d.</v>
      </c>
      <c r="R89" s="41" t="str">
        <f t="shared" si="5"/>
        <v>n.d.</v>
      </c>
    </row>
    <row r="90" spans="3:18" x14ac:dyDescent="0.25">
      <c r="C90" s="13" t="s">
        <v>515</v>
      </c>
      <c r="D90" s="13"/>
      <c r="E90" s="41">
        <v>678497248</v>
      </c>
      <c r="F90" s="41" t="s">
        <v>8</v>
      </c>
      <c r="G90" s="41" t="s">
        <v>8</v>
      </c>
      <c r="J90" s="34">
        <v>6.93</v>
      </c>
      <c r="K90" s="34">
        <v>6.7251000000000003</v>
      </c>
      <c r="M90" s="23"/>
      <c r="N90" s="13" t="str">
        <f t="shared" si="7"/>
        <v>SCFG Sociedad Controladora S.A.</v>
      </c>
      <c r="O90" s="16" t="s">
        <v>13</v>
      </c>
      <c r="P90" s="41">
        <f t="shared" si="4"/>
        <v>100890283.86195001</v>
      </c>
      <c r="Q90" s="14" t="str">
        <f t="shared" si="6"/>
        <v>n.d.</v>
      </c>
      <c r="R90" s="41" t="str">
        <f t="shared" si="5"/>
        <v>n.d.</v>
      </c>
    </row>
    <row r="91" spans="3:18" x14ac:dyDescent="0.25">
      <c r="C91" s="13" t="s">
        <v>516</v>
      </c>
      <c r="D91" s="13"/>
      <c r="E91" s="41" t="s">
        <v>8</v>
      </c>
      <c r="F91" s="41" t="s">
        <v>8</v>
      </c>
      <c r="G91" s="41" t="s">
        <v>8</v>
      </c>
      <c r="J91" s="34">
        <v>6.93</v>
      </c>
      <c r="K91" s="34">
        <v>6.7251000000000003</v>
      </c>
      <c r="M91" s="23"/>
      <c r="N91" s="13" t="str">
        <f t="shared" si="7"/>
        <v>Patrimonio Autónomo BISA ST - DIACONIA FRIF</v>
      </c>
      <c r="O91" s="16" t="s">
        <v>13</v>
      </c>
      <c r="P91" s="41" t="str">
        <f t="shared" si="4"/>
        <v>n.d.</v>
      </c>
      <c r="Q91" s="14" t="str">
        <f t="shared" si="6"/>
        <v>n.d.</v>
      </c>
      <c r="R91" s="41" t="str">
        <f t="shared" si="5"/>
        <v>n.d.</v>
      </c>
    </row>
    <row r="92" spans="3:18" x14ac:dyDescent="0.25">
      <c r="C92" s="13" t="s">
        <v>517</v>
      </c>
      <c r="D92" s="13"/>
      <c r="E92" s="41" t="s">
        <v>8</v>
      </c>
      <c r="F92" s="41" t="s">
        <v>8</v>
      </c>
      <c r="G92" s="41" t="s">
        <v>8</v>
      </c>
      <c r="J92" s="34">
        <v>6.93</v>
      </c>
      <c r="K92" s="34">
        <v>6.7251000000000003</v>
      </c>
      <c r="M92" s="23"/>
      <c r="N92" s="13" t="str">
        <f t="shared" si="7"/>
        <v>PATRIMONIO AUTONOMO CRESPAL BDP - ST 035</v>
      </c>
      <c r="O92" s="16" t="s">
        <v>13</v>
      </c>
      <c r="P92" s="41" t="str">
        <f t="shared" si="4"/>
        <v>n.d.</v>
      </c>
      <c r="Q92" s="14" t="str">
        <f t="shared" si="6"/>
        <v>n.d.</v>
      </c>
      <c r="R92" s="41" t="str">
        <f t="shared" si="5"/>
        <v>n.d.</v>
      </c>
    </row>
    <row r="93" spans="3:18" x14ac:dyDescent="0.25">
      <c r="C93" s="13" t="s">
        <v>518</v>
      </c>
      <c r="D93" s="13"/>
      <c r="E93" s="41" t="s">
        <v>8</v>
      </c>
      <c r="F93" s="41" t="s">
        <v>8</v>
      </c>
      <c r="G93" s="41" t="s">
        <v>8</v>
      </c>
      <c r="J93" s="34">
        <v>6.93</v>
      </c>
      <c r="K93" s="34">
        <v>6.7251000000000003</v>
      </c>
      <c r="M93" s="23"/>
      <c r="N93" s="13" t="str">
        <f t="shared" si="7"/>
        <v>PATRIMONIO AUTÓNOMO BISA ST - DIACONIA II</v>
      </c>
      <c r="O93" s="16" t="s">
        <v>13</v>
      </c>
      <c r="P93" s="41" t="str">
        <f t="shared" si="4"/>
        <v>n.d.</v>
      </c>
      <c r="Q93" s="14" t="str">
        <f t="shared" si="6"/>
        <v>n.d.</v>
      </c>
      <c r="R93" s="41" t="str">
        <f t="shared" si="5"/>
        <v>n.d.</v>
      </c>
    </row>
    <row r="94" spans="3:18" x14ac:dyDescent="0.25">
      <c r="C94" s="13" t="s">
        <v>519</v>
      </c>
      <c r="D94" s="13"/>
      <c r="E94" s="41" t="s">
        <v>8</v>
      </c>
      <c r="F94" s="41" t="s">
        <v>8</v>
      </c>
      <c r="G94" s="41" t="s">
        <v>8</v>
      </c>
      <c r="J94" s="34">
        <v>6.93</v>
      </c>
      <c r="K94" s="34">
        <v>6.7251000000000003</v>
      </c>
      <c r="M94" s="23"/>
      <c r="N94" s="13" t="str">
        <f t="shared" si="7"/>
        <v>PATRIMONIO AUTÓNOMO BISA ST - FUBODE IFD</v>
      </c>
      <c r="O94" s="16" t="s">
        <v>13</v>
      </c>
      <c r="P94" s="41" t="str">
        <f t="shared" si="4"/>
        <v>n.d.</v>
      </c>
      <c r="Q94" s="14" t="str">
        <f t="shared" si="6"/>
        <v>n.d.</v>
      </c>
      <c r="R94" s="41" t="str">
        <f t="shared" si="5"/>
        <v>n.d.</v>
      </c>
    </row>
    <row r="95" spans="3:18" x14ac:dyDescent="0.25">
      <c r="C95" s="13" t="s">
        <v>520</v>
      </c>
      <c r="D95" s="13"/>
      <c r="E95" s="41" t="s">
        <v>8</v>
      </c>
      <c r="F95" s="41" t="s">
        <v>8</v>
      </c>
      <c r="G95" s="41" t="s">
        <v>8</v>
      </c>
      <c r="J95" s="34">
        <v>6.93</v>
      </c>
      <c r="K95" s="34">
        <v>6.7251000000000003</v>
      </c>
      <c r="M95" s="23"/>
      <c r="N95" s="13" t="str">
        <f t="shared" si="7"/>
        <v>PATRIMONIO AUTÓNOMO AMERICAN IRIS - BISA ST</v>
      </c>
      <c r="O95" s="16" t="s">
        <v>13</v>
      </c>
      <c r="P95" s="41" t="str">
        <f t="shared" si="4"/>
        <v>n.d.</v>
      </c>
      <c r="Q95" s="14" t="str">
        <f t="shared" si="6"/>
        <v>n.d.</v>
      </c>
      <c r="R95" s="41" t="str">
        <f t="shared" si="5"/>
        <v>n.d.</v>
      </c>
    </row>
    <row r="96" spans="3:18" x14ac:dyDescent="0.25">
      <c r="C96" s="13" t="s">
        <v>521</v>
      </c>
      <c r="D96" s="13"/>
      <c r="E96" s="41" t="s">
        <v>8</v>
      </c>
      <c r="F96" s="41" t="s">
        <v>8</v>
      </c>
      <c r="G96" s="41" t="s">
        <v>8</v>
      </c>
      <c r="J96" s="34">
        <v>6.93</v>
      </c>
      <c r="K96" s="34">
        <v>6.7251000000000003</v>
      </c>
      <c r="M96" s="23"/>
      <c r="N96" s="13" t="str">
        <f t="shared" si="7"/>
        <v>Patrimonio Autónomo Microcrédito IFD - BDP ST 034</v>
      </c>
      <c r="O96" s="16" t="s">
        <v>13</v>
      </c>
      <c r="P96" s="41" t="str">
        <f t="shared" si="4"/>
        <v>n.d.</v>
      </c>
      <c r="Q96" s="14" t="str">
        <f t="shared" si="6"/>
        <v>n.d.</v>
      </c>
      <c r="R96" s="41" t="str">
        <f t="shared" si="5"/>
        <v>n.d.</v>
      </c>
    </row>
    <row r="97" spans="3:18" x14ac:dyDescent="0.25">
      <c r="C97" s="13" t="s">
        <v>522</v>
      </c>
      <c r="D97" s="13"/>
      <c r="E97" s="41" t="s">
        <v>8</v>
      </c>
      <c r="F97" s="41" t="s">
        <v>8</v>
      </c>
      <c r="G97" s="41" t="s">
        <v>8</v>
      </c>
      <c r="J97" s="34">
        <v>6.93</v>
      </c>
      <c r="K97" s="34">
        <v>6.7251000000000003</v>
      </c>
      <c r="M97" s="23"/>
      <c r="N97" s="13" t="str">
        <f t="shared" si="7"/>
        <v>PATRIMONIO AUTONOMO  UNIPARTES - BDP ST 030</v>
      </c>
      <c r="O97" s="16" t="s">
        <v>13</v>
      </c>
      <c r="P97" s="41" t="str">
        <f t="shared" si="4"/>
        <v>n.d.</v>
      </c>
      <c r="Q97" s="14" t="str">
        <f t="shared" si="6"/>
        <v>n.d.</v>
      </c>
      <c r="R97" s="41" t="str">
        <f t="shared" si="5"/>
        <v>n.d.</v>
      </c>
    </row>
    <row r="98" spans="3:18" x14ac:dyDescent="0.25">
      <c r="C98" s="13" t="s">
        <v>523</v>
      </c>
      <c r="D98" s="13"/>
      <c r="E98" s="41" t="s">
        <v>8</v>
      </c>
      <c r="F98" s="41" t="s">
        <v>8</v>
      </c>
      <c r="G98" s="41" t="s">
        <v>8</v>
      </c>
      <c r="J98" s="34">
        <v>6.93</v>
      </c>
      <c r="K98" s="34">
        <v>6.7251000000000003</v>
      </c>
      <c r="M98" s="23"/>
      <c r="N98" s="13" t="str">
        <f t="shared" si="7"/>
        <v>PATRIMONIO AUTÓNOMO MICROCRÉDITO IFD - BDP ST 042</v>
      </c>
      <c r="O98" s="16" t="s">
        <v>13</v>
      </c>
      <c r="P98" s="41" t="str">
        <f t="shared" si="4"/>
        <v>n.d.</v>
      </c>
      <c r="Q98" s="14" t="str">
        <f t="shared" si="6"/>
        <v>n.d.</v>
      </c>
      <c r="R98" s="41" t="str">
        <f t="shared" si="5"/>
        <v>n.d.</v>
      </c>
    </row>
    <row r="99" spans="3:18" x14ac:dyDescent="0.25">
      <c r="C99" s="13" t="s">
        <v>524</v>
      </c>
      <c r="D99" s="13"/>
      <c r="E99" s="41" t="s">
        <v>8</v>
      </c>
      <c r="F99" s="41" t="s">
        <v>8</v>
      </c>
      <c r="G99" s="41" t="s">
        <v>8</v>
      </c>
      <c r="J99" s="34">
        <v>6.93</v>
      </c>
      <c r="K99" s="34">
        <v>6.7251000000000003</v>
      </c>
      <c r="M99" s="23"/>
      <c r="N99" s="13" t="str">
        <f t="shared" si="7"/>
        <v>PATRIMONIO AUTÓNOMO MICROCRÉDITO IFD - BDP ST 047</v>
      </c>
      <c r="O99" s="16" t="s">
        <v>13</v>
      </c>
      <c r="P99" s="41" t="str">
        <f t="shared" si="4"/>
        <v>n.d.</v>
      </c>
      <c r="Q99" s="14" t="str">
        <f t="shared" si="6"/>
        <v>n.d.</v>
      </c>
      <c r="R99" s="41" t="str">
        <f t="shared" si="5"/>
        <v>n.d.</v>
      </c>
    </row>
    <row r="100" spans="3:18" x14ac:dyDescent="0.25">
      <c r="C100" s="13" t="s">
        <v>525</v>
      </c>
      <c r="D100" s="13"/>
      <c r="E100" s="41" t="s">
        <v>8</v>
      </c>
      <c r="F100" s="41" t="s">
        <v>8</v>
      </c>
      <c r="G100" s="41" t="s">
        <v>8</v>
      </c>
      <c r="J100" s="34">
        <v>6.93</v>
      </c>
      <c r="K100" s="34">
        <v>6.7251000000000003</v>
      </c>
      <c r="M100" s="23"/>
      <c r="N100" s="13" t="str">
        <f t="shared" si="7"/>
        <v>PATRIMONIO AUTÓNOMO CHÁVEZ - BDP ST 044</v>
      </c>
      <c r="O100" s="16" t="s">
        <v>13</v>
      </c>
      <c r="P100" s="41" t="str">
        <f t="shared" si="4"/>
        <v>n.d.</v>
      </c>
      <c r="Q100" s="14" t="str">
        <f t="shared" si="6"/>
        <v>n.d.</v>
      </c>
      <c r="R100" s="41" t="str">
        <f t="shared" si="5"/>
        <v>n.d.</v>
      </c>
    </row>
    <row r="101" spans="3:18" x14ac:dyDescent="0.25">
      <c r="C101" s="13" t="s">
        <v>526</v>
      </c>
      <c r="D101" s="13"/>
      <c r="E101" s="41" t="s">
        <v>8</v>
      </c>
      <c r="F101" s="41" t="s">
        <v>8</v>
      </c>
      <c r="G101" s="41" t="s">
        <v>8</v>
      </c>
      <c r="J101" s="34">
        <v>6.93</v>
      </c>
      <c r="K101" s="34">
        <v>6.7251000000000003</v>
      </c>
      <c r="M101" s="23"/>
      <c r="N101" s="13" t="str">
        <f t="shared" si="7"/>
        <v>PATRIMONIO AUTÓNOMO MICROCRÉDITO  IFD BDP- ST 037</v>
      </c>
      <c r="O101" s="16" t="s">
        <v>13</v>
      </c>
      <c r="P101" s="41" t="str">
        <f t="shared" si="4"/>
        <v>n.d.</v>
      </c>
      <c r="Q101" s="14" t="str">
        <f t="shared" si="6"/>
        <v>n.d.</v>
      </c>
      <c r="R101" s="41" t="str">
        <f t="shared" si="5"/>
        <v>n.d.</v>
      </c>
    </row>
    <row r="102" spans="3:18" x14ac:dyDescent="0.25">
      <c r="C102" s="13" t="s">
        <v>527</v>
      </c>
      <c r="D102" s="13"/>
      <c r="E102" s="41" t="s">
        <v>8</v>
      </c>
      <c r="F102" s="41" t="s">
        <v>8</v>
      </c>
      <c r="G102" s="41" t="s">
        <v>8</v>
      </c>
      <c r="J102" s="34">
        <v>6.93</v>
      </c>
      <c r="K102" s="34">
        <v>6.7251000000000003</v>
      </c>
      <c r="M102" s="23"/>
      <c r="N102" s="13" t="str">
        <f t="shared" si="7"/>
        <v>PATRIMONIO AUTÓNOMO MICROCRÉDITO IFD-BDP ST 038</v>
      </c>
      <c r="O102" s="16" t="s">
        <v>13</v>
      </c>
      <c r="P102" s="41" t="str">
        <f t="shared" si="4"/>
        <v>n.d.</v>
      </c>
      <c r="Q102" s="14" t="str">
        <f t="shared" si="6"/>
        <v>n.d.</v>
      </c>
      <c r="R102" s="41" t="str">
        <f t="shared" si="5"/>
        <v>n.d.</v>
      </c>
    </row>
    <row r="103" spans="3:18" x14ac:dyDescent="0.25">
      <c r="C103" s="13" t="s">
        <v>528</v>
      </c>
      <c r="D103" s="13"/>
      <c r="E103" s="41" t="s">
        <v>8</v>
      </c>
      <c r="F103" s="41" t="s">
        <v>8</v>
      </c>
      <c r="G103" s="41" t="s">
        <v>8</v>
      </c>
      <c r="J103" s="34">
        <v>6.93</v>
      </c>
      <c r="K103" s="34">
        <v>6.7251000000000003</v>
      </c>
      <c r="M103" s="23"/>
      <c r="N103" s="13" t="str">
        <f t="shared" si="7"/>
        <v>PATRIMONIO AUTÓNOMO MICROCRÉDITO IFD-BDP ST 041</v>
      </c>
      <c r="O103" s="16" t="s">
        <v>13</v>
      </c>
      <c r="P103" s="41" t="str">
        <f t="shared" si="4"/>
        <v>n.d.</v>
      </c>
      <c r="Q103" s="14" t="str">
        <f t="shared" si="6"/>
        <v>n.d.</v>
      </c>
      <c r="R103" s="41" t="str">
        <f t="shared" si="5"/>
        <v>n.d.</v>
      </c>
    </row>
    <row r="104" spans="3:18" x14ac:dyDescent="0.25">
      <c r="C104" s="13" t="s">
        <v>529</v>
      </c>
      <c r="D104" s="13"/>
      <c r="E104" s="41" t="s">
        <v>8</v>
      </c>
      <c r="F104" s="41" t="s">
        <v>8</v>
      </c>
      <c r="G104" s="41" t="s">
        <v>8</v>
      </c>
      <c r="J104" s="34">
        <v>6.93</v>
      </c>
      <c r="K104" s="34">
        <v>6.7251000000000003</v>
      </c>
      <c r="M104" s="23"/>
      <c r="N104" s="13" t="str">
        <f t="shared" si="7"/>
        <v>PATRIMONIO AUTÓNOMO MICROCRÉDITO IFD-BDP ST 043</v>
      </c>
      <c r="O104" s="16" t="s">
        <v>13</v>
      </c>
      <c r="P104" s="41" t="str">
        <f t="shared" si="4"/>
        <v>n.d.</v>
      </c>
      <c r="Q104" s="14" t="str">
        <f t="shared" si="6"/>
        <v>n.d.</v>
      </c>
      <c r="R104" s="41" t="str">
        <f t="shared" si="5"/>
        <v>n.d.</v>
      </c>
    </row>
    <row r="105" spans="3:18" x14ac:dyDescent="0.25">
      <c r="C105" s="13" t="s">
        <v>530</v>
      </c>
      <c r="D105" s="13"/>
      <c r="E105" s="41" t="s">
        <v>8</v>
      </c>
      <c r="F105" s="41" t="s">
        <v>8</v>
      </c>
      <c r="G105" s="41" t="s">
        <v>8</v>
      </c>
      <c r="J105" s="34">
        <v>6.93</v>
      </c>
      <c r="K105" s="34">
        <v>6.7251000000000003</v>
      </c>
      <c r="M105" s="23"/>
      <c r="N105" s="13" t="str">
        <f t="shared" si="7"/>
        <v>PATRIMONIO AUTÓNOMO MICROCRÉDITO IFD - BDP ST 036</v>
      </c>
      <c r="O105" s="16" t="s">
        <v>13</v>
      </c>
      <c r="P105" s="41" t="str">
        <f t="shared" si="4"/>
        <v>n.d.</v>
      </c>
      <c r="Q105" s="14" t="str">
        <f t="shared" si="6"/>
        <v>n.d.</v>
      </c>
      <c r="R105" s="41" t="str">
        <f t="shared" si="5"/>
        <v>n.d.</v>
      </c>
    </row>
    <row r="106" spans="3:18" x14ac:dyDescent="0.25">
      <c r="C106" s="13" t="s">
        <v>531</v>
      </c>
      <c r="D106" s="13"/>
      <c r="E106" s="41" t="s">
        <v>8</v>
      </c>
      <c r="F106" s="41" t="s">
        <v>8</v>
      </c>
      <c r="G106" s="41" t="s">
        <v>8</v>
      </c>
      <c r="J106" s="34">
        <v>6.93</v>
      </c>
      <c r="K106" s="34">
        <v>6.7251000000000003</v>
      </c>
      <c r="M106" s="23"/>
      <c r="N106" s="13" t="str">
        <f t="shared" si="7"/>
        <v>PATRIMONIO AUTÓNOMO MICROCRÉDITO IFD - BDP ST 046</v>
      </c>
      <c r="O106" s="16" t="s">
        <v>13</v>
      </c>
      <c r="P106" s="41" t="str">
        <f t="shared" si="4"/>
        <v>n.d.</v>
      </c>
      <c r="Q106" s="14" t="str">
        <f t="shared" si="6"/>
        <v>n.d.</v>
      </c>
      <c r="R106" s="41" t="str">
        <f t="shared" si="5"/>
        <v>n.d.</v>
      </c>
    </row>
    <row r="107" spans="3:18" x14ac:dyDescent="0.25">
      <c r="C107" s="13" t="s">
        <v>532</v>
      </c>
      <c r="D107" s="13"/>
      <c r="E107" s="41" t="s">
        <v>8</v>
      </c>
      <c r="F107" s="41" t="s">
        <v>8</v>
      </c>
      <c r="G107" s="41" t="s">
        <v>8</v>
      </c>
      <c r="J107" s="34">
        <v>6.93</v>
      </c>
      <c r="K107" s="34">
        <v>6.7251000000000003</v>
      </c>
      <c r="M107" s="23"/>
      <c r="N107" s="13" t="str">
        <f t="shared" si="7"/>
        <v>PATRIMONIO AUTÓNOMO MICROCRÉDITO IFD - BDP ST 045</v>
      </c>
      <c r="O107" s="16" t="s">
        <v>13</v>
      </c>
      <c r="P107" s="41" t="str">
        <f t="shared" si="4"/>
        <v>n.d.</v>
      </c>
      <c r="Q107" s="14" t="str">
        <f t="shared" si="6"/>
        <v>n.d.</v>
      </c>
      <c r="R107" s="41" t="str">
        <f t="shared" si="5"/>
        <v>n.d.</v>
      </c>
    </row>
    <row r="108" spans="3:18" x14ac:dyDescent="0.25">
      <c r="C108" s="13" t="s">
        <v>533</v>
      </c>
      <c r="D108" s="13"/>
      <c r="E108" s="41" t="s">
        <v>8</v>
      </c>
      <c r="F108" s="41" t="s">
        <v>8</v>
      </c>
      <c r="G108" s="41" t="s">
        <v>8</v>
      </c>
      <c r="J108" s="34">
        <v>6.93</v>
      </c>
      <c r="K108" s="34">
        <v>6.7251000000000003</v>
      </c>
      <c r="M108" s="23"/>
      <c r="N108" s="13" t="str">
        <f t="shared" si="7"/>
        <v>Patrimonio Autónomo  Microcrédito IFD - BDP ST 032</v>
      </c>
      <c r="O108" s="16" t="s">
        <v>13</v>
      </c>
      <c r="P108" s="41" t="str">
        <f t="shared" ref="P108:P135" si="8">IF(E108="n.d.","n.d.",E108/K108)</f>
        <v>n.d.</v>
      </c>
      <c r="Q108" s="14" t="str">
        <f t="shared" si="6"/>
        <v>n.d.</v>
      </c>
      <c r="R108" s="41" t="str">
        <f t="shared" ref="R108:R135" si="9">IF(G108="n.d.","n.d.",G108/K108)</f>
        <v>n.d.</v>
      </c>
    </row>
    <row r="109" spans="3:18" x14ac:dyDescent="0.25">
      <c r="C109" s="13" t="s">
        <v>534</v>
      </c>
      <c r="D109" s="13"/>
      <c r="E109" s="41" t="s">
        <v>8</v>
      </c>
      <c r="F109" s="41" t="s">
        <v>8</v>
      </c>
      <c r="G109" s="41" t="s">
        <v>8</v>
      </c>
      <c r="J109" s="34">
        <v>6.93</v>
      </c>
      <c r="K109" s="34">
        <v>6.7251000000000003</v>
      </c>
      <c r="M109" s="23"/>
      <c r="N109" s="13" t="str">
        <f t="shared" si="7"/>
        <v>Patrimonio Autónomo Microcrédito IFD - BDP ST 031</v>
      </c>
      <c r="O109" s="16" t="s">
        <v>13</v>
      </c>
      <c r="P109" s="41" t="str">
        <f t="shared" si="8"/>
        <v>n.d.</v>
      </c>
      <c r="Q109" s="14" t="str">
        <f t="shared" si="6"/>
        <v>n.d.</v>
      </c>
      <c r="R109" s="41" t="str">
        <f t="shared" si="9"/>
        <v>n.d.</v>
      </c>
    </row>
    <row r="110" spans="3:18" x14ac:dyDescent="0.25">
      <c r="C110" s="13" t="s">
        <v>535</v>
      </c>
      <c r="D110" s="13"/>
      <c r="E110" s="41">
        <v>8063712000</v>
      </c>
      <c r="F110" s="41" t="s">
        <v>8</v>
      </c>
      <c r="G110" s="41" t="s">
        <v>8</v>
      </c>
      <c r="J110" s="34">
        <v>6.93</v>
      </c>
      <c r="K110" s="34">
        <v>6.7251000000000003</v>
      </c>
      <c r="M110" s="23"/>
      <c r="N110" s="13" t="str">
        <f t="shared" si="7"/>
        <v>YPFB Andina S.A.</v>
      </c>
      <c r="O110" s="16" t="s">
        <v>13</v>
      </c>
      <c r="P110" s="41">
        <f t="shared" si="8"/>
        <v>1199047151.7152162</v>
      </c>
      <c r="Q110" s="14" t="str">
        <f t="shared" si="6"/>
        <v>n.d.</v>
      </c>
      <c r="R110" s="41" t="str">
        <f t="shared" si="9"/>
        <v>n.d.</v>
      </c>
    </row>
    <row r="111" spans="3:18" x14ac:dyDescent="0.25">
      <c r="C111" s="13" t="s">
        <v>536</v>
      </c>
      <c r="D111" s="13"/>
      <c r="E111" s="41" t="s">
        <v>8</v>
      </c>
      <c r="F111" s="41" t="s">
        <v>8</v>
      </c>
      <c r="G111" s="41" t="s">
        <v>8</v>
      </c>
      <c r="J111" s="34">
        <v>6.93</v>
      </c>
      <c r="K111" s="34">
        <v>6.7251000000000003</v>
      </c>
      <c r="M111" s="23"/>
      <c r="N111" s="13" t="str">
        <f t="shared" si="7"/>
        <v>Equipo Petrolero S.A.</v>
      </c>
      <c r="O111" s="16" t="s">
        <v>13</v>
      </c>
      <c r="P111" s="41" t="str">
        <f t="shared" si="8"/>
        <v>n.d.</v>
      </c>
      <c r="Q111" s="14" t="str">
        <f t="shared" si="6"/>
        <v>n.d.</v>
      </c>
      <c r="R111" s="41" t="str">
        <f t="shared" si="9"/>
        <v>n.d.</v>
      </c>
    </row>
    <row r="112" spans="3:18" x14ac:dyDescent="0.25">
      <c r="C112" s="13" t="s">
        <v>537</v>
      </c>
      <c r="D112" s="13"/>
      <c r="E112" s="41">
        <v>4990789200</v>
      </c>
      <c r="F112" s="41" t="s">
        <v>8</v>
      </c>
      <c r="G112" s="41" t="s">
        <v>8</v>
      </c>
      <c r="J112" s="34">
        <v>6.93</v>
      </c>
      <c r="K112" s="34">
        <v>6.7251000000000003</v>
      </c>
      <c r="M112" s="23"/>
      <c r="N112" s="13" t="str">
        <f t="shared" si="7"/>
        <v>YPFB Chaco S.A.</v>
      </c>
      <c r="O112" s="16" t="s">
        <v>13</v>
      </c>
      <c r="P112" s="41">
        <f t="shared" si="8"/>
        <v>742113752.95534635</v>
      </c>
      <c r="Q112" s="14" t="str">
        <f t="shared" ref="Q112:Q135" si="10">F112</f>
        <v>n.d.</v>
      </c>
      <c r="R112" s="41" t="str">
        <f t="shared" si="9"/>
        <v>n.d.</v>
      </c>
    </row>
    <row r="113" spans="3:18" x14ac:dyDescent="0.25">
      <c r="C113" s="13" t="s">
        <v>538</v>
      </c>
      <c r="D113" s="13"/>
      <c r="E113" s="41" t="s">
        <v>8</v>
      </c>
      <c r="F113" s="41" t="s">
        <v>8</v>
      </c>
      <c r="G113" s="41" t="s">
        <v>8</v>
      </c>
      <c r="J113" s="34">
        <v>6.93</v>
      </c>
      <c r="K113" s="34">
        <v>6.7251000000000003</v>
      </c>
      <c r="M113" s="23"/>
      <c r="N113" s="13" t="str">
        <f t="shared" si="7"/>
        <v>YPFB Transierra S.A.</v>
      </c>
      <c r="O113" s="16" t="s">
        <v>13</v>
      </c>
      <c r="P113" s="41" t="str">
        <f t="shared" si="8"/>
        <v>n.d.</v>
      </c>
      <c r="Q113" s="14" t="str">
        <f t="shared" si="10"/>
        <v>n.d.</v>
      </c>
      <c r="R113" s="41" t="str">
        <f t="shared" si="9"/>
        <v>n.d.</v>
      </c>
    </row>
    <row r="114" spans="3:18" x14ac:dyDescent="0.25">
      <c r="C114" s="13" t="s">
        <v>539</v>
      </c>
      <c r="D114" s="13"/>
      <c r="E114" s="41">
        <v>13439607901</v>
      </c>
      <c r="F114" s="41" t="s">
        <v>8</v>
      </c>
      <c r="G114" s="41">
        <v>268252</v>
      </c>
      <c r="J114" s="34">
        <v>6.93</v>
      </c>
      <c r="K114" s="34">
        <v>6.7251000000000003</v>
      </c>
      <c r="M114" s="23"/>
      <c r="N114" s="13" t="str">
        <f t="shared" si="7"/>
        <v>YPFB Transporte S. A.</v>
      </c>
      <c r="O114" s="16" t="s">
        <v>13</v>
      </c>
      <c r="P114" s="41">
        <f t="shared" si="8"/>
        <v>1998424990.1116712</v>
      </c>
      <c r="Q114" s="14" t="str">
        <f t="shared" si="10"/>
        <v>n.d.</v>
      </c>
      <c r="R114" s="41">
        <f t="shared" si="9"/>
        <v>39888.180101411126</v>
      </c>
    </row>
    <row r="115" spans="3:18" x14ac:dyDescent="0.25">
      <c r="C115" s="13" t="s">
        <v>540</v>
      </c>
      <c r="D115" s="13"/>
      <c r="E115" s="41">
        <v>470187278</v>
      </c>
      <c r="F115" s="41" t="s">
        <v>8</v>
      </c>
      <c r="G115" s="41" t="s">
        <v>8</v>
      </c>
      <c r="J115" s="34">
        <v>6.93</v>
      </c>
      <c r="K115" s="34">
        <v>6.7251000000000003</v>
      </c>
      <c r="M115" s="23"/>
      <c r="N115" s="13" t="str">
        <f t="shared" si="7"/>
        <v>Alianza Cía. de Seguros y Reaseguros S.A. E.M.A.</v>
      </c>
      <c r="O115" s="16" t="s">
        <v>13</v>
      </c>
      <c r="P115" s="41">
        <f t="shared" si="8"/>
        <v>69915284.233691692</v>
      </c>
      <c r="Q115" s="14" t="str">
        <f t="shared" si="10"/>
        <v>n.d.</v>
      </c>
      <c r="R115" s="41" t="str">
        <f t="shared" si="9"/>
        <v>n.d.</v>
      </c>
    </row>
    <row r="116" spans="3:18" x14ac:dyDescent="0.25">
      <c r="C116" s="13" t="s">
        <v>541</v>
      </c>
      <c r="D116" s="13"/>
      <c r="E116" s="41">
        <v>95935648</v>
      </c>
      <c r="F116" s="41" t="s">
        <v>8</v>
      </c>
      <c r="G116" s="41">
        <v>13849434</v>
      </c>
      <c r="J116" s="34">
        <v>6.93</v>
      </c>
      <c r="K116" s="34">
        <v>6.7251000000000003</v>
      </c>
      <c r="M116" s="23"/>
      <c r="N116" s="13" t="str">
        <f t="shared" si="7"/>
        <v>Alianza Vida, Seguros y Reaseguros S.A.</v>
      </c>
      <c r="O116" s="16" t="s">
        <v>13</v>
      </c>
      <c r="P116" s="41">
        <f t="shared" si="8"/>
        <v>14265311.742576318</v>
      </c>
      <c r="Q116" s="14" t="str">
        <f t="shared" si="10"/>
        <v>n.d.</v>
      </c>
      <c r="R116" s="41">
        <f t="shared" si="9"/>
        <v>2059364.767810144</v>
      </c>
    </row>
    <row r="117" spans="3:18" x14ac:dyDescent="0.25">
      <c r="C117" s="13" t="s">
        <v>542</v>
      </c>
      <c r="D117" s="13"/>
      <c r="E117" s="41">
        <v>163794161</v>
      </c>
      <c r="F117" s="41" t="s">
        <v>8</v>
      </c>
      <c r="G117" s="41" t="s">
        <v>8</v>
      </c>
      <c r="J117" s="34">
        <v>6.93</v>
      </c>
      <c r="K117" s="34">
        <v>6.7251000000000003</v>
      </c>
      <c r="M117" s="23"/>
      <c r="N117" s="13" t="str">
        <f t="shared" si="7"/>
        <v>BISA Seguros y Reaseguros S.A.</v>
      </c>
      <c r="O117" s="16" t="s">
        <v>13</v>
      </c>
      <c r="P117" s="41">
        <f t="shared" si="8"/>
        <v>24355646.904878736</v>
      </c>
      <c r="Q117" s="14" t="str">
        <f t="shared" si="10"/>
        <v>n.d.</v>
      </c>
      <c r="R117" s="41" t="str">
        <f t="shared" si="9"/>
        <v>n.d.</v>
      </c>
    </row>
    <row r="118" spans="3:18" x14ac:dyDescent="0.25">
      <c r="C118" s="13" t="s">
        <v>543</v>
      </c>
      <c r="D118" s="13"/>
      <c r="E118" s="41">
        <v>49352600</v>
      </c>
      <c r="F118" s="41" t="s">
        <v>8</v>
      </c>
      <c r="G118" s="41" t="s">
        <v>8</v>
      </c>
      <c r="J118" s="34">
        <v>6.93</v>
      </c>
      <c r="K118" s="34">
        <v>6.7251000000000003</v>
      </c>
      <c r="M118" s="23"/>
      <c r="N118" s="13" t="str">
        <f t="shared" si="7"/>
        <v>Crediseguro S.A. Seguros Personales</v>
      </c>
      <c r="O118" s="16" t="s">
        <v>13</v>
      </c>
      <c r="P118" s="41">
        <f t="shared" si="8"/>
        <v>7338567.4562460035</v>
      </c>
      <c r="Q118" s="14" t="str">
        <f t="shared" si="10"/>
        <v>n.d.</v>
      </c>
      <c r="R118" s="41" t="str">
        <f t="shared" si="9"/>
        <v>n.d.</v>
      </c>
    </row>
    <row r="119" spans="3:18" x14ac:dyDescent="0.25">
      <c r="C119" s="13" t="s">
        <v>544</v>
      </c>
      <c r="D119" s="13"/>
      <c r="E119" s="41">
        <v>31905027</v>
      </c>
      <c r="F119" s="41" t="s">
        <v>8</v>
      </c>
      <c r="G119" s="41" t="s">
        <v>8</v>
      </c>
      <c r="J119" s="34">
        <v>6.93</v>
      </c>
      <c r="K119" s="34">
        <v>6.7251000000000003</v>
      </c>
      <c r="M119" s="23"/>
      <c r="N119" s="13" t="str">
        <f t="shared" si="7"/>
        <v>Compañía de Seguros y Reaseguros Fortaleza S.A.</v>
      </c>
      <c r="O119" s="16" t="s">
        <v>13</v>
      </c>
      <c r="P119" s="41">
        <f t="shared" si="8"/>
        <v>4744171.387786055</v>
      </c>
      <c r="Q119" s="14" t="str">
        <f t="shared" si="10"/>
        <v>n.d.</v>
      </c>
      <c r="R119" s="41" t="str">
        <f t="shared" si="9"/>
        <v>n.d.</v>
      </c>
    </row>
    <row r="120" spans="3:18" x14ac:dyDescent="0.25">
      <c r="C120" s="13" t="s">
        <v>545</v>
      </c>
      <c r="D120" s="13"/>
      <c r="E120" s="41">
        <v>48557354</v>
      </c>
      <c r="F120" s="41" t="s">
        <v>8</v>
      </c>
      <c r="G120" s="41" t="s">
        <v>8</v>
      </c>
      <c r="J120" s="34">
        <v>6.93</v>
      </c>
      <c r="K120" s="34">
        <v>6.7251000000000003</v>
      </c>
      <c r="M120" s="23"/>
      <c r="N120" s="13" t="str">
        <f t="shared" si="7"/>
        <v>Nacional Seguros Patrimoniales y Fianzas S.A.</v>
      </c>
      <c r="O120" s="16" t="s">
        <v>13</v>
      </c>
      <c r="P120" s="41">
        <f t="shared" si="8"/>
        <v>7220317.021308233</v>
      </c>
      <c r="Q120" s="14" t="str">
        <f t="shared" si="10"/>
        <v>n.d.</v>
      </c>
      <c r="R120" s="41" t="str">
        <f t="shared" si="9"/>
        <v>n.d.</v>
      </c>
    </row>
    <row r="121" spans="3:18" x14ac:dyDescent="0.25">
      <c r="C121" s="13" t="s">
        <v>546</v>
      </c>
      <c r="D121" s="13"/>
      <c r="E121" s="41">
        <v>478289872</v>
      </c>
      <c r="F121" s="41" t="s">
        <v>8</v>
      </c>
      <c r="G121" s="41" t="s">
        <v>8</v>
      </c>
      <c r="J121" s="34">
        <v>6.93</v>
      </c>
      <c r="K121" s="34">
        <v>6.7251000000000003</v>
      </c>
      <c r="M121" s="23"/>
      <c r="N121" s="13" t="str">
        <f t="shared" si="7"/>
        <v>La Vitalicia Seguros y Reaseguros de Vida  S.A.</v>
      </c>
      <c r="O121" s="16" t="s">
        <v>13</v>
      </c>
      <c r="P121" s="41">
        <f t="shared" si="8"/>
        <v>71120113.009471968</v>
      </c>
      <c r="Q121" s="14" t="str">
        <f t="shared" si="10"/>
        <v>n.d.</v>
      </c>
      <c r="R121" s="41" t="str">
        <f t="shared" si="9"/>
        <v>n.d.</v>
      </c>
    </row>
    <row r="122" spans="3:18" x14ac:dyDescent="0.25">
      <c r="C122" s="13" t="s">
        <v>547</v>
      </c>
      <c r="D122" s="13"/>
      <c r="E122" s="41">
        <v>90691897</v>
      </c>
      <c r="F122" s="41" t="s">
        <v>8</v>
      </c>
      <c r="G122" s="41" t="s">
        <v>8</v>
      </c>
      <c r="J122" s="34">
        <v>6.93</v>
      </c>
      <c r="K122" s="34">
        <v>6.7251000000000003</v>
      </c>
      <c r="M122" s="23"/>
      <c r="N122" s="13" t="str">
        <f t="shared" si="7"/>
        <v xml:space="preserve">Nacional Seguros Vida y Salud S.A. </v>
      </c>
      <c r="O122" s="16" t="s">
        <v>13</v>
      </c>
      <c r="P122" s="41">
        <f t="shared" si="8"/>
        <v>13485583.411399087</v>
      </c>
      <c r="Q122" s="14" t="str">
        <f t="shared" si="10"/>
        <v>n.d.</v>
      </c>
      <c r="R122" s="41" t="str">
        <f t="shared" si="9"/>
        <v>n.d.</v>
      </c>
    </row>
    <row r="123" spans="3:18" x14ac:dyDescent="0.25">
      <c r="C123" s="13" t="s">
        <v>548</v>
      </c>
      <c r="D123" s="13"/>
      <c r="E123" s="41">
        <v>134772330</v>
      </c>
      <c r="F123" s="41" t="s">
        <v>8</v>
      </c>
      <c r="G123" s="41" t="s">
        <v>8</v>
      </c>
      <c r="J123" s="34">
        <v>6.93</v>
      </c>
      <c r="K123" s="34">
        <v>6.7251000000000003</v>
      </c>
      <c r="M123" s="23"/>
      <c r="N123" s="13" t="str">
        <f t="shared" si="7"/>
        <v>Seguros Provida S.A.</v>
      </c>
      <c r="O123" s="16" t="s">
        <v>13</v>
      </c>
      <c r="P123" s="41">
        <f t="shared" si="8"/>
        <v>20040197.171789266</v>
      </c>
      <c r="Q123" s="14" t="str">
        <f t="shared" si="10"/>
        <v>n.d.</v>
      </c>
      <c r="R123" s="41" t="str">
        <f t="shared" si="9"/>
        <v>n.d.</v>
      </c>
    </row>
    <row r="124" spans="3:18" x14ac:dyDescent="0.25">
      <c r="C124" s="13" t="s">
        <v>549</v>
      </c>
      <c r="D124" s="13"/>
      <c r="E124" s="41">
        <v>16431545</v>
      </c>
      <c r="F124" s="41" t="s">
        <v>8</v>
      </c>
      <c r="G124" s="41" t="s">
        <v>8</v>
      </c>
      <c r="J124" s="34">
        <v>6.93</v>
      </c>
      <c r="K124" s="34">
        <v>6.7251000000000003</v>
      </c>
      <c r="M124" s="23"/>
      <c r="N124" s="13" t="str">
        <f t="shared" si="7"/>
        <v>Seguros Illimani S.A.</v>
      </c>
      <c r="O124" s="16" t="s">
        <v>13</v>
      </c>
      <c r="P124" s="41">
        <f t="shared" si="8"/>
        <v>2443316.0845191893</v>
      </c>
      <c r="Q124" s="14" t="str">
        <f t="shared" si="10"/>
        <v>n.d.</v>
      </c>
      <c r="R124" s="41" t="str">
        <f t="shared" si="9"/>
        <v>n.d.</v>
      </c>
    </row>
    <row r="125" spans="3:18" x14ac:dyDescent="0.25">
      <c r="C125" s="13" t="s">
        <v>550</v>
      </c>
      <c r="D125" s="13"/>
      <c r="E125" s="41" t="s">
        <v>8</v>
      </c>
      <c r="F125" s="41" t="s">
        <v>8</v>
      </c>
      <c r="G125" s="41" t="s">
        <v>8</v>
      </c>
      <c r="J125" s="34">
        <v>6.93</v>
      </c>
      <c r="K125" s="34">
        <v>6.7251000000000003</v>
      </c>
      <c r="M125" s="23"/>
      <c r="N125" s="13" t="str">
        <f t="shared" si="7"/>
        <v>Grupo Empresarial de Inversiones Nacional Vida S.A.</v>
      </c>
      <c r="O125" s="16" t="s">
        <v>13</v>
      </c>
      <c r="P125" s="41" t="str">
        <f t="shared" si="8"/>
        <v>n.d.</v>
      </c>
      <c r="Q125" s="14" t="str">
        <f t="shared" si="10"/>
        <v>n.d.</v>
      </c>
      <c r="R125" s="41" t="str">
        <f t="shared" si="9"/>
        <v>n.d.</v>
      </c>
    </row>
    <row r="126" spans="3:18" x14ac:dyDescent="0.25">
      <c r="C126" s="13" t="s">
        <v>551</v>
      </c>
      <c r="D126" s="13"/>
      <c r="E126" s="41">
        <v>223549000</v>
      </c>
      <c r="F126" s="41" t="s">
        <v>8</v>
      </c>
      <c r="G126" s="41">
        <v>24590</v>
      </c>
      <c r="J126" s="34">
        <v>6.93</v>
      </c>
      <c r="K126" s="34">
        <v>6.7251000000000003</v>
      </c>
      <c r="M126" s="23"/>
      <c r="N126" s="13" t="str">
        <f t="shared" si="7"/>
        <v>Sociedad Hotelera Los Tajibos S.A.</v>
      </c>
      <c r="O126" s="16" t="s">
        <v>13</v>
      </c>
      <c r="P126" s="41">
        <f t="shared" si="8"/>
        <v>33240992.698993322</v>
      </c>
      <c r="Q126" s="14" t="str">
        <f t="shared" si="10"/>
        <v>n.d.</v>
      </c>
      <c r="R126" s="41">
        <f t="shared" si="9"/>
        <v>3656.4512051865399</v>
      </c>
    </row>
    <row r="127" spans="3:18" x14ac:dyDescent="0.25">
      <c r="C127" s="13" t="s">
        <v>552</v>
      </c>
      <c r="D127" s="13"/>
      <c r="E127" s="41" t="s">
        <v>8</v>
      </c>
      <c r="F127" s="41" t="s">
        <v>8</v>
      </c>
      <c r="G127" s="41" t="s">
        <v>8</v>
      </c>
      <c r="J127" s="34">
        <v>6.93</v>
      </c>
      <c r="K127" s="34">
        <v>6.7251000000000003</v>
      </c>
      <c r="M127" s="23"/>
      <c r="N127" s="13" t="str">
        <f t="shared" si="7"/>
        <v>INVERSIONES INMOBILIARIAS IRALA S.A.</v>
      </c>
      <c r="O127" s="16" t="s">
        <v>13</v>
      </c>
      <c r="P127" s="41" t="str">
        <f t="shared" si="8"/>
        <v>n.d.</v>
      </c>
      <c r="Q127" s="14" t="str">
        <f t="shared" si="10"/>
        <v>n.d.</v>
      </c>
      <c r="R127" s="41" t="str">
        <f t="shared" si="9"/>
        <v>n.d.</v>
      </c>
    </row>
    <row r="128" spans="3:18" x14ac:dyDescent="0.25">
      <c r="C128" s="13" t="s">
        <v>553</v>
      </c>
      <c r="D128" s="13"/>
      <c r="E128" s="41" t="s">
        <v>8</v>
      </c>
      <c r="F128" s="41" t="s">
        <v>8</v>
      </c>
      <c r="G128" s="41" t="s">
        <v>8</v>
      </c>
      <c r="J128" s="34">
        <v>6.93</v>
      </c>
      <c r="K128" s="34">
        <v>6.7251000000000003</v>
      </c>
      <c r="M128" s="23"/>
      <c r="N128" s="13" t="str">
        <f t="shared" si="7"/>
        <v>Parque Industrial Latinoamericano S.R.L.</v>
      </c>
      <c r="O128" s="16" t="s">
        <v>13</v>
      </c>
      <c r="P128" s="41" t="str">
        <f t="shared" si="8"/>
        <v>n.d.</v>
      </c>
      <c r="Q128" s="14" t="str">
        <f t="shared" si="10"/>
        <v>n.d.</v>
      </c>
      <c r="R128" s="41" t="str">
        <f t="shared" si="9"/>
        <v>n.d.</v>
      </c>
    </row>
    <row r="129" spans="2:18" x14ac:dyDescent="0.25">
      <c r="C129" s="13" t="s">
        <v>554</v>
      </c>
      <c r="D129" s="13"/>
      <c r="E129" s="41" t="s">
        <v>8</v>
      </c>
      <c r="F129" s="41" t="s">
        <v>8</v>
      </c>
      <c r="G129" s="41" t="s">
        <v>8</v>
      </c>
      <c r="J129" s="34">
        <v>6.93</v>
      </c>
      <c r="K129" s="34">
        <v>6.7251000000000003</v>
      </c>
      <c r="M129" s="23"/>
      <c r="N129" s="13" t="str">
        <f t="shared" si="7"/>
        <v>Telefónica Celular de Bolivia S.A.</v>
      </c>
      <c r="O129" s="16" t="s">
        <v>13</v>
      </c>
      <c r="P129" s="41" t="str">
        <f t="shared" si="8"/>
        <v>n.d.</v>
      </c>
      <c r="Q129" s="14" t="str">
        <f t="shared" si="10"/>
        <v>n.d.</v>
      </c>
      <c r="R129" s="41" t="str">
        <f t="shared" si="9"/>
        <v>n.d.</v>
      </c>
    </row>
    <row r="130" spans="2:18" x14ac:dyDescent="0.25">
      <c r="C130" s="13" t="s">
        <v>555</v>
      </c>
      <c r="D130" s="13"/>
      <c r="E130" s="41">
        <v>5752668</v>
      </c>
      <c r="F130" s="41" t="s">
        <v>8</v>
      </c>
      <c r="G130" s="41" t="s">
        <v>8</v>
      </c>
      <c r="H130" s="56"/>
      <c r="J130" s="34">
        <v>6.93</v>
      </c>
      <c r="K130" s="34">
        <v>6.7251000000000003</v>
      </c>
      <c r="M130" s="23"/>
      <c r="N130" s="13" t="str">
        <f t="shared" si="7"/>
        <v>Tecnología Corporativa TECORP S.A.</v>
      </c>
      <c r="O130" s="16" t="s">
        <v>14</v>
      </c>
      <c r="P130" s="41">
        <f t="shared" si="8"/>
        <v>855402.59624392202</v>
      </c>
      <c r="Q130" s="14" t="str">
        <f t="shared" si="10"/>
        <v>n.d.</v>
      </c>
      <c r="R130" s="41" t="str">
        <f t="shared" si="9"/>
        <v>n.d.</v>
      </c>
    </row>
    <row r="131" spans="2:18" x14ac:dyDescent="0.25">
      <c r="C131" s="13" t="s">
        <v>556</v>
      </c>
      <c r="D131" s="13"/>
      <c r="E131" s="41" t="s">
        <v>8</v>
      </c>
      <c r="F131" s="41" t="s">
        <v>8</v>
      </c>
      <c r="G131" s="41" t="s">
        <v>8</v>
      </c>
      <c r="H131" s="56"/>
      <c r="J131" s="34">
        <v>6.93</v>
      </c>
      <c r="K131" s="34">
        <v>6.7251000000000003</v>
      </c>
      <c r="M131" s="23"/>
      <c r="N131" s="13" t="str">
        <f t="shared" si="7"/>
        <v>Toyosa S.A.</v>
      </c>
      <c r="O131" s="16" t="s">
        <v>14</v>
      </c>
      <c r="P131" s="41" t="str">
        <f t="shared" si="8"/>
        <v>n.d.</v>
      </c>
      <c r="Q131" s="14" t="str">
        <f t="shared" si="10"/>
        <v>n.d.</v>
      </c>
      <c r="R131" s="41" t="str">
        <f t="shared" si="9"/>
        <v>n.d.</v>
      </c>
    </row>
    <row r="132" spans="2:18" x14ac:dyDescent="0.25">
      <c r="C132" s="13" t="s">
        <v>557</v>
      </c>
      <c r="D132" s="13"/>
      <c r="E132" s="41">
        <v>25205393</v>
      </c>
      <c r="F132" s="41" t="s">
        <v>8</v>
      </c>
      <c r="G132" s="41" t="s">
        <v>8</v>
      </c>
      <c r="H132" s="56"/>
      <c r="I132" s="35"/>
      <c r="K132" s="34">
        <v>6.7251000000000003</v>
      </c>
      <c r="M132" s="15"/>
      <c r="N132" s="13" t="str">
        <f t="shared" si="7"/>
        <v>Empresa de Ingeniería y Servicios Integrales Cochabamba S.A.</v>
      </c>
      <c r="O132" s="23"/>
      <c r="P132" s="41">
        <f t="shared" si="8"/>
        <v>3747958.0972773638</v>
      </c>
      <c r="Q132" s="14" t="str">
        <f t="shared" si="10"/>
        <v>n.d.</v>
      </c>
      <c r="R132" s="41" t="str">
        <f t="shared" si="9"/>
        <v>n.d.</v>
      </c>
    </row>
    <row r="133" spans="2:18" x14ac:dyDescent="0.25">
      <c r="C133" s="13" t="s">
        <v>558</v>
      </c>
      <c r="D133" s="13"/>
      <c r="E133" s="41">
        <v>39286660</v>
      </c>
      <c r="F133" s="41" t="s">
        <v>8</v>
      </c>
      <c r="G133" s="41" t="s">
        <v>8</v>
      </c>
      <c r="H133" s="56"/>
      <c r="J133" s="34"/>
      <c r="K133" s="34">
        <v>6.7251000000000003</v>
      </c>
      <c r="M133" s="23"/>
      <c r="N133" s="13" t="str">
        <f t="shared" si="7"/>
        <v>BISA Leasing S.A.</v>
      </c>
      <c r="O133" s="17"/>
      <c r="P133" s="41">
        <f t="shared" si="8"/>
        <v>5841795.6610310627</v>
      </c>
      <c r="Q133" s="14" t="str">
        <f t="shared" si="10"/>
        <v>n.d.</v>
      </c>
      <c r="R133" s="41" t="str">
        <f t="shared" si="9"/>
        <v>n.d.</v>
      </c>
    </row>
    <row r="134" spans="2:18" x14ac:dyDescent="0.25">
      <c r="B134" s="15"/>
      <c r="C134" s="13" t="s">
        <v>559</v>
      </c>
      <c r="D134" s="13"/>
      <c r="E134" s="41">
        <v>32307632</v>
      </c>
      <c r="F134" s="41" t="s">
        <v>8</v>
      </c>
      <c r="G134" s="41" t="s">
        <v>8</v>
      </c>
      <c r="H134" s="56"/>
      <c r="J134" s="34"/>
      <c r="K134" s="34">
        <v>6.7251000000000003</v>
      </c>
      <c r="M134" s="15"/>
      <c r="N134" s="13" t="str">
        <f t="shared" si="7"/>
        <v>BNB Leasing S.A.</v>
      </c>
      <c r="O134" s="17"/>
      <c r="P134" s="41">
        <f t="shared" si="8"/>
        <v>4804037.4120830912</v>
      </c>
      <c r="Q134" s="14" t="str">
        <f t="shared" si="10"/>
        <v>n.d.</v>
      </c>
      <c r="R134" s="41" t="str">
        <f t="shared" si="9"/>
        <v>n.d.</v>
      </c>
    </row>
    <row r="135" spans="2:18" s="23" customFormat="1" x14ac:dyDescent="0.25">
      <c r="C135" s="13" t="s">
        <v>560</v>
      </c>
      <c r="D135" s="13"/>
      <c r="E135" s="41">
        <v>15114550</v>
      </c>
      <c r="F135" s="41" t="s">
        <v>8</v>
      </c>
      <c r="G135" s="41" t="s">
        <v>8</v>
      </c>
      <c r="H135" s="56"/>
      <c r="J135" s="34"/>
      <c r="K135" s="34">
        <v>6.7251000000000003</v>
      </c>
      <c r="M135" s="15"/>
      <c r="N135" s="13" t="str">
        <f t="shared" si="7"/>
        <v>Almacenes Internacionales S.A. (RAISA)</v>
      </c>
      <c r="O135" s="17"/>
      <c r="P135" s="41">
        <f t="shared" si="8"/>
        <v>2247483.3087983821</v>
      </c>
      <c r="Q135" s="14" t="str">
        <f t="shared" si="10"/>
        <v>n.d.</v>
      </c>
      <c r="R135" s="41" t="str">
        <f t="shared" si="9"/>
        <v>n.d.</v>
      </c>
    </row>
    <row r="136" spans="2:18" s="23" customFormat="1" x14ac:dyDescent="0.25">
      <c r="B136" s="15"/>
      <c r="C136" s="13" t="s">
        <v>561</v>
      </c>
      <c r="D136" s="13"/>
      <c r="E136" s="41">
        <v>4905969</v>
      </c>
      <c r="F136" s="41" t="s">
        <v>8</v>
      </c>
      <c r="G136" s="41" t="s">
        <v>8</v>
      </c>
      <c r="H136" s="56"/>
      <c r="I136" s="33"/>
      <c r="J136" s="34"/>
      <c r="K136" s="34">
        <v>6.7251000000000003</v>
      </c>
      <c r="M136" s="15"/>
      <c r="N136" s="13" t="str">
        <f>C136</f>
        <v>Bisa Sociedad de Titularización S.A.</v>
      </c>
      <c r="O136" s="17"/>
      <c r="P136" s="41">
        <f>E136/K136</f>
        <v>729501.27135655971</v>
      </c>
      <c r="Q136" s="14" t="str">
        <f>F136</f>
        <v>n.d.</v>
      </c>
      <c r="R136" s="41" t="str">
        <f>G136</f>
        <v>n.d.</v>
      </c>
    </row>
    <row r="137" spans="2:18" x14ac:dyDescent="0.25">
      <c r="B137" s="15"/>
      <c r="C137" s="13" t="s">
        <v>562</v>
      </c>
      <c r="D137" s="13"/>
      <c r="E137" s="41">
        <v>6141869</v>
      </c>
      <c r="F137" s="41" t="s">
        <v>8</v>
      </c>
      <c r="G137" s="41" t="s">
        <v>8</v>
      </c>
      <c r="H137" s="28"/>
      <c r="I137" s="33"/>
      <c r="J137" s="34"/>
      <c r="K137" s="34">
        <v>6.7251000000000003</v>
      </c>
      <c r="M137" s="55"/>
      <c r="N137" s="13" t="str">
        <f t="shared" ref="N137:N200" si="11">C137</f>
        <v>Bisa Sociedad Administradora de Fondos de Inversión S.A.</v>
      </c>
      <c r="O137" s="17"/>
      <c r="P137" s="41">
        <f t="shared" ref="P137:P200" si="12">E137/K137</f>
        <v>913275.4903272813</v>
      </c>
      <c r="Q137" s="14" t="str">
        <f t="shared" ref="Q137:Q200" si="13">F137</f>
        <v>n.d.</v>
      </c>
      <c r="R137" s="41" t="str">
        <f t="shared" ref="R137:R142" si="14">G137</f>
        <v>n.d.</v>
      </c>
    </row>
    <row r="138" spans="2:18" x14ac:dyDescent="0.25">
      <c r="C138" s="13" t="s">
        <v>563</v>
      </c>
      <c r="D138" s="13"/>
      <c r="E138" s="41">
        <v>17247454</v>
      </c>
      <c r="F138" s="41" t="s">
        <v>8</v>
      </c>
      <c r="G138" s="41" t="s">
        <v>8</v>
      </c>
      <c r="H138" s="56"/>
      <c r="J138" s="34"/>
      <c r="K138" s="34">
        <v>6.7251000000000003</v>
      </c>
      <c r="M138" s="23"/>
      <c r="N138" s="13" t="str">
        <f t="shared" si="11"/>
        <v>Credifondo Sociedad Administradora de Fondos de Inversión S.A.</v>
      </c>
      <c r="O138" s="17"/>
      <c r="P138" s="41">
        <f t="shared" si="12"/>
        <v>2564639.0388247012</v>
      </c>
      <c r="Q138" s="14" t="str">
        <f t="shared" si="13"/>
        <v>n.d.</v>
      </c>
      <c r="R138" s="41" t="str">
        <f t="shared" si="14"/>
        <v>n.d.</v>
      </c>
    </row>
    <row r="139" spans="2:18" x14ac:dyDescent="0.25">
      <c r="C139" s="13" t="s">
        <v>564</v>
      </c>
      <c r="D139" s="13"/>
      <c r="E139" s="41">
        <v>17839248</v>
      </c>
      <c r="F139" s="41" t="s">
        <v>8</v>
      </c>
      <c r="G139" s="41" t="s">
        <v>8</v>
      </c>
      <c r="H139" s="56"/>
      <c r="J139" s="34"/>
      <c r="K139" s="34">
        <v>6.7251000000000003</v>
      </c>
      <c r="M139" s="23"/>
      <c r="N139" s="13" t="str">
        <f t="shared" si="11"/>
        <v>BNB SAFI S.A. Sociedad Administradora de Fondos de Inversión</v>
      </c>
      <c r="O139" s="17"/>
      <c r="P139" s="41">
        <f t="shared" si="12"/>
        <v>2652636.8381139315</v>
      </c>
      <c r="Q139" s="14" t="str">
        <f t="shared" si="13"/>
        <v>n.d.</v>
      </c>
      <c r="R139" s="41" t="str">
        <f t="shared" si="14"/>
        <v>n.d.</v>
      </c>
    </row>
    <row r="140" spans="2:18" x14ac:dyDescent="0.25">
      <c r="C140" s="13" t="s">
        <v>565</v>
      </c>
      <c r="D140" s="13"/>
      <c r="E140" s="41">
        <v>71927700</v>
      </c>
      <c r="F140" s="41" t="s">
        <v>8</v>
      </c>
      <c r="G140" s="41" t="s">
        <v>8</v>
      </c>
      <c r="H140" s="56"/>
      <c r="J140" s="34"/>
      <c r="K140" s="34">
        <v>6.7251000000000003</v>
      </c>
      <c r="M140" s="23"/>
      <c r="N140" s="13" t="str">
        <f t="shared" si="11"/>
        <v>Santa Cruz Investments Sociedad Administradora de Fondos de Inversión SA.</v>
      </c>
      <c r="O140" s="17"/>
      <c r="P140" s="41">
        <f t="shared" si="12"/>
        <v>10695409.733684257</v>
      </c>
      <c r="Q140" s="14" t="str">
        <f t="shared" si="13"/>
        <v>n.d.</v>
      </c>
      <c r="R140" s="41" t="str">
        <f t="shared" si="14"/>
        <v>n.d.</v>
      </c>
    </row>
    <row r="141" spans="2:18" x14ac:dyDescent="0.25">
      <c r="C141" s="13" t="s">
        <v>566</v>
      </c>
      <c r="D141" s="13"/>
      <c r="E141" s="41">
        <v>394989025</v>
      </c>
      <c r="F141" s="41" t="s">
        <v>8</v>
      </c>
      <c r="G141" s="41" t="s">
        <v>8</v>
      </c>
      <c r="H141" s="56"/>
      <c r="J141" s="34"/>
      <c r="K141" s="34">
        <v>6.7251000000000003</v>
      </c>
      <c r="M141" s="23"/>
      <c r="N141" s="13" t="str">
        <f t="shared" si="11"/>
        <v>Ferroviaria Oriental S.A.</v>
      </c>
      <c r="O141" s="17"/>
      <c r="P141" s="41">
        <f t="shared" si="12"/>
        <v>58733554.147893712</v>
      </c>
      <c r="Q141" s="14" t="str">
        <f t="shared" si="13"/>
        <v>n.d.</v>
      </c>
      <c r="R141" s="41" t="str">
        <f t="shared" si="14"/>
        <v>n.d.</v>
      </c>
    </row>
    <row r="142" spans="2:18" x14ac:dyDescent="0.25">
      <c r="C142" s="13" t="s">
        <v>567</v>
      </c>
      <c r="D142" s="13"/>
      <c r="E142" s="41">
        <v>432070211</v>
      </c>
      <c r="F142" s="41" t="s">
        <v>8</v>
      </c>
      <c r="G142" s="41" t="s">
        <v>8</v>
      </c>
      <c r="H142" s="56"/>
      <c r="J142" s="34"/>
      <c r="K142" s="34">
        <v>6.7251000000000003</v>
      </c>
      <c r="M142" s="23"/>
      <c r="N142" s="13" t="str">
        <f t="shared" si="11"/>
        <v>Empresa Ferroviaria Andina S.A.</v>
      </c>
      <c r="O142" s="17"/>
      <c r="P142" s="41">
        <f t="shared" si="12"/>
        <v>64247403.161291279</v>
      </c>
      <c r="Q142" s="14" t="str">
        <f t="shared" si="13"/>
        <v>n.d.</v>
      </c>
      <c r="R142" s="41" t="str">
        <f t="shared" si="14"/>
        <v>n.d.</v>
      </c>
    </row>
    <row r="143" spans="2:18" x14ac:dyDescent="0.25">
      <c r="B143" s="15" t="s">
        <v>187</v>
      </c>
      <c r="C143" s="57"/>
      <c r="D143" s="58"/>
      <c r="E143" s="59"/>
      <c r="F143" s="14"/>
      <c r="G143" s="59"/>
      <c r="H143" s="56"/>
      <c r="I143" s="33" t="s">
        <v>187</v>
      </c>
      <c r="J143" s="34"/>
      <c r="K143" s="34"/>
      <c r="M143" s="15" t="s">
        <v>187</v>
      </c>
      <c r="N143" s="13"/>
      <c r="O143" s="17"/>
      <c r="P143" s="41"/>
      <c r="Q143" s="14"/>
      <c r="R143" s="41"/>
    </row>
    <row r="144" spans="2:18" x14ac:dyDescent="0.25">
      <c r="C144" s="13" t="s">
        <v>568</v>
      </c>
      <c r="D144" s="58"/>
      <c r="E144" s="41">
        <v>389669.98</v>
      </c>
      <c r="F144" s="41" t="s">
        <v>8</v>
      </c>
      <c r="G144" s="41" t="s">
        <v>8</v>
      </c>
      <c r="H144" s="56"/>
      <c r="J144" s="34"/>
      <c r="K144" s="34">
        <v>4.0163000000000002</v>
      </c>
      <c r="M144" s="23"/>
      <c r="N144" s="13" t="str">
        <f t="shared" si="11"/>
        <v>524 PARTICIP</v>
      </c>
      <c r="O144" s="17"/>
      <c r="P144" s="41">
        <f t="shared" si="12"/>
        <v>97022.129820979506</v>
      </c>
      <c r="Q144" s="14" t="str">
        <f t="shared" si="13"/>
        <v>n.d.</v>
      </c>
      <c r="R144" s="41" t="str">
        <f t="shared" ref="R144:R207" si="15">IF(G144="n.d.","n.d.",G144/K144)</f>
        <v>n.d.</v>
      </c>
    </row>
    <row r="145" spans="3:18" x14ac:dyDescent="0.25">
      <c r="C145" s="13" t="s">
        <v>569</v>
      </c>
      <c r="D145" s="58"/>
      <c r="E145" s="41">
        <v>2003072300</v>
      </c>
      <c r="F145" s="41">
        <v>676353</v>
      </c>
      <c r="G145" s="41">
        <v>4895792029.9999895</v>
      </c>
      <c r="H145" s="56"/>
      <c r="J145" s="34"/>
      <c r="K145" s="34">
        <v>4.0163000000000002</v>
      </c>
      <c r="M145" s="23"/>
      <c r="N145" s="13" t="str">
        <f t="shared" si="11"/>
        <v>ABC BRASIL</v>
      </c>
      <c r="O145" s="17"/>
      <c r="P145" s="41">
        <f t="shared" si="12"/>
        <v>498735726.91283017</v>
      </c>
      <c r="Q145" s="14">
        <f t="shared" si="13"/>
        <v>676353</v>
      </c>
      <c r="R145" s="41">
        <f t="shared" si="15"/>
        <v>1218980661.3051786</v>
      </c>
    </row>
    <row r="146" spans="3:18" x14ac:dyDescent="0.25">
      <c r="C146" s="13" t="s">
        <v>570</v>
      </c>
      <c r="D146" s="58"/>
      <c r="E146" s="41">
        <v>204337500</v>
      </c>
      <c r="F146" s="41">
        <v>15472</v>
      </c>
      <c r="G146" s="41">
        <v>81697669.999999985</v>
      </c>
      <c r="H146" s="56"/>
      <c r="J146" s="34"/>
      <c r="K146" s="34">
        <v>4.0163000000000002</v>
      </c>
      <c r="M146" s="23"/>
      <c r="N146" s="13" t="str">
        <f t="shared" si="11"/>
        <v>ACO ALTONA</v>
      </c>
      <c r="O146" s="17"/>
      <c r="P146" s="41">
        <f t="shared" si="12"/>
        <v>50877051.017105296</v>
      </c>
      <c r="Q146" s="14">
        <f t="shared" si="13"/>
        <v>15472</v>
      </c>
      <c r="R146" s="41">
        <f t="shared" si="15"/>
        <v>20341525.782436565</v>
      </c>
    </row>
    <row r="147" spans="3:18" x14ac:dyDescent="0.25">
      <c r="C147" s="13" t="s">
        <v>571</v>
      </c>
      <c r="D147" s="58"/>
      <c r="E147" s="41">
        <v>11570774.939999999</v>
      </c>
      <c r="F147" s="41">
        <v>18248</v>
      </c>
      <c r="G147" s="41">
        <v>50966604.000000015</v>
      </c>
      <c r="H147" s="56"/>
      <c r="J147" s="34"/>
      <c r="K147" s="34">
        <v>4.0163000000000002</v>
      </c>
      <c r="M147" s="23"/>
      <c r="N147" s="13" t="str">
        <f t="shared" si="11"/>
        <v>ADVANCED-DH</v>
      </c>
      <c r="O147" s="17"/>
      <c r="P147" s="41">
        <f t="shared" si="12"/>
        <v>2880953.8480691179</v>
      </c>
      <c r="Q147" s="14">
        <f t="shared" si="13"/>
        <v>18248</v>
      </c>
      <c r="R147" s="41">
        <f t="shared" si="15"/>
        <v>12689939.496551555</v>
      </c>
    </row>
    <row r="148" spans="3:18" x14ac:dyDescent="0.25">
      <c r="C148" s="13" t="s">
        <v>572</v>
      </c>
      <c r="D148" s="58"/>
      <c r="E148" s="41">
        <v>5146084567.1999998</v>
      </c>
      <c r="F148" s="41">
        <v>183500</v>
      </c>
      <c r="G148" s="41">
        <v>425486186.00000006</v>
      </c>
      <c r="H148" s="56"/>
      <c r="J148" s="34"/>
      <c r="K148" s="34">
        <v>4.0163000000000002</v>
      </c>
      <c r="M148" s="23"/>
      <c r="N148" s="13" t="str">
        <f t="shared" si="11"/>
        <v>AES TIETE E</v>
      </c>
      <c r="O148" s="17"/>
      <c r="P148" s="41">
        <f t="shared" si="12"/>
        <v>1281299844.9319024</v>
      </c>
      <c r="Q148" s="14">
        <f t="shared" si="13"/>
        <v>183500</v>
      </c>
      <c r="R148" s="41">
        <f t="shared" si="15"/>
        <v>105939841.64529543</v>
      </c>
    </row>
    <row r="149" spans="3:18" x14ac:dyDescent="0.25">
      <c r="C149" s="13" t="s">
        <v>573</v>
      </c>
      <c r="D149" s="58"/>
      <c r="E149" s="41">
        <v>832718040</v>
      </c>
      <c r="F149" s="41">
        <v>8757</v>
      </c>
      <c r="G149" s="41">
        <v>58229748</v>
      </c>
      <c r="H149" s="56"/>
      <c r="J149" s="34"/>
      <c r="K149" s="34">
        <v>4.0163000000000002</v>
      </c>
      <c r="M149" s="23"/>
      <c r="N149" s="13" t="str">
        <f t="shared" si="11"/>
        <v>AFLUENTE T</v>
      </c>
      <c r="O149" s="17"/>
      <c r="P149" s="41">
        <f t="shared" si="12"/>
        <v>207334621.41772276</v>
      </c>
      <c r="Q149" s="14">
        <f t="shared" si="13"/>
        <v>8757</v>
      </c>
      <c r="R149" s="41">
        <f t="shared" si="15"/>
        <v>14498356.198491149</v>
      </c>
    </row>
    <row r="150" spans="3:18" x14ac:dyDescent="0.25">
      <c r="C150" s="13" t="s">
        <v>574</v>
      </c>
      <c r="D150" s="58"/>
      <c r="E150" s="41">
        <v>156911.39000000001</v>
      </c>
      <c r="F150" s="41" t="s">
        <v>8</v>
      </c>
      <c r="G150" s="41" t="s">
        <v>8</v>
      </c>
      <c r="H150" s="56"/>
      <c r="J150" s="34"/>
      <c r="K150" s="34">
        <v>4.0163000000000002</v>
      </c>
      <c r="M150" s="23"/>
      <c r="N150" s="13" t="str">
        <f t="shared" si="11"/>
        <v>ALEF S/A</v>
      </c>
      <c r="O150" s="17"/>
      <c r="P150" s="41">
        <f t="shared" si="12"/>
        <v>39068.642780668779</v>
      </c>
      <c r="Q150" s="14" t="str">
        <f t="shared" si="13"/>
        <v>n.d.</v>
      </c>
      <c r="R150" s="41" t="str">
        <f t="shared" si="15"/>
        <v>n.d.</v>
      </c>
    </row>
    <row r="151" spans="3:18" x14ac:dyDescent="0.25">
      <c r="C151" s="13" t="s">
        <v>575</v>
      </c>
      <c r="D151" s="58"/>
      <c r="E151" s="41">
        <v>476240321.35000002</v>
      </c>
      <c r="F151" s="41">
        <v>2929</v>
      </c>
      <c r="G151" s="41">
        <v>10788348</v>
      </c>
      <c r="H151" s="56"/>
      <c r="J151" s="34"/>
      <c r="K151" s="34">
        <v>4.0163000000000002</v>
      </c>
      <c r="M151" s="23"/>
      <c r="N151" s="13" t="str">
        <f t="shared" si="11"/>
        <v>ALFA CONSORC</v>
      </c>
      <c r="O151" s="17"/>
      <c r="P151" s="41">
        <f t="shared" si="12"/>
        <v>118576879.55332021</v>
      </c>
      <c r="Q151" s="14">
        <f t="shared" si="13"/>
        <v>2929</v>
      </c>
      <c r="R151" s="41">
        <f t="shared" si="15"/>
        <v>2686140.9755247366</v>
      </c>
    </row>
    <row r="152" spans="3:18" x14ac:dyDescent="0.25">
      <c r="C152" s="13" t="s">
        <v>576</v>
      </c>
      <c r="D152" s="58"/>
      <c r="E152" s="41">
        <v>661558696.53999996</v>
      </c>
      <c r="F152" s="41">
        <v>6440</v>
      </c>
      <c r="G152" s="41">
        <v>23966104</v>
      </c>
      <c r="H152" s="56"/>
      <c r="J152" s="34"/>
      <c r="K152" s="34">
        <v>4.0163000000000002</v>
      </c>
      <c r="M152" s="23"/>
      <c r="N152" s="13" t="str">
        <f t="shared" si="11"/>
        <v>ALFA FINANC</v>
      </c>
      <c r="O152" s="17"/>
      <c r="P152" s="41">
        <f t="shared" si="12"/>
        <v>164718446.46565244</v>
      </c>
      <c r="Q152" s="14">
        <f t="shared" si="13"/>
        <v>6440</v>
      </c>
      <c r="R152" s="41">
        <f t="shared" si="15"/>
        <v>5967209.6207952593</v>
      </c>
    </row>
    <row r="153" spans="3:18" x14ac:dyDescent="0.25">
      <c r="C153" s="13" t="s">
        <v>577</v>
      </c>
      <c r="D153" s="58"/>
      <c r="E153" s="41">
        <v>515844635.06</v>
      </c>
      <c r="F153" s="41">
        <v>3031</v>
      </c>
      <c r="G153" s="41">
        <v>8089522</v>
      </c>
      <c r="H153" s="56"/>
      <c r="J153" s="34"/>
      <c r="K153" s="34">
        <v>4.0163000000000002</v>
      </c>
      <c r="M153" s="23"/>
      <c r="N153" s="13" t="str">
        <f t="shared" si="11"/>
        <v>ALFA HOLDING</v>
      </c>
      <c r="O153" s="17"/>
      <c r="P153" s="41">
        <f t="shared" si="12"/>
        <v>128437774.83255732</v>
      </c>
      <c r="Q153" s="14">
        <f t="shared" si="13"/>
        <v>3031</v>
      </c>
      <c r="R153" s="41">
        <f t="shared" si="15"/>
        <v>2014172.7460598061</v>
      </c>
    </row>
    <row r="154" spans="3:18" x14ac:dyDescent="0.25">
      <c r="C154" s="13" t="s">
        <v>578</v>
      </c>
      <c r="D154" s="58"/>
      <c r="E154" s="41">
        <v>732488267.63999999</v>
      </c>
      <c r="F154" s="41">
        <v>4140</v>
      </c>
      <c r="G154" s="41">
        <v>22680578</v>
      </c>
      <c r="H154" s="56"/>
      <c r="J154" s="34"/>
      <c r="K154" s="34">
        <v>4.0163000000000002</v>
      </c>
      <c r="M154" s="23"/>
      <c r="N154" s="13" t="str">
        <f t="shared" si="11"/>
        <v>ALFA INVEST</v>
      </c>
      <c r="O154" s="17"/>
      <c r="P154" s="41">
        <f t="shared" si="12"/>
        <v>182378873.00251475</v>
      </c>
      <c r="Q154" s="14">
        <f t="shared" si="13"/>
        <v>4140</v>
      </c>
      <c r="R154" s="41">
        <f t="shared" si="15"/>
        <v>5647132.4353260463</v>
      </c>
    </row>
    <row r="155" spans="3:18" x14ac:dyDescent="0.25">
      <c r="C155" s="13" t="s">
        <v>579</v>
      </c>
      <c r="D155" s="58"/>
      <c r="E155" s="41">
        <v>10589819305.6</v>
      </c>
      <c r="F155" s="41">
        <v>430410</v>
      </c>
      <c r="G155" s="41">
        <v>8702519964.0000038</v>
      </c>
      <c r="H155" s="56"/>
      <c r="J155" s="34"/>
      <c r="K155" s="34">
        <v>4.0163000000000002</v>
      </c>
      <c r="M155" s="23"/>
      <c r="N155" s="13" t="str">
        <f t="shared" si="11"/>
        <v>ALIANSCSONAE</v>
      </c>
      <c r="O155" s="17"/>
      <c r="P155" s="41">
        <f t="shared" si="12"/>
        <v>2636710232.2037697</v>
      </c>
      <c r="Q155" s="14">
        <f t="shared" si="13"/>
        <v>430410</v>
      </c>
      <c r="R155" s="41">
        <f t="shared" si="15"/>
        <v>2166800279.8595729</v>
      </c>
    </row>
    <row r="156" spans="3:18" x14ac:dyDescent="0.25">
      <c r="C156" s="13" t="s">
        <v>580</v>
      </c>
      <c r="D156" s="58"/>
      <c r="E156" s="41">
        <v>27448876.43</v>
      </c>
      <c r="F156" s="41" t="s">
        <v>8</v>
      </c>
      <c r="G156" s="41" t="s">
        <v>8</v>
      </c>
      <c r="H156" s="56"/>
      <c r="J156" s="34"/>
      <c r="K156" s="34">
        <v>4.0163000000000002</v>
      </c>
      <c r="M156" s="23"/>
      <c r="N156" s="13" t="str">
        <f t="shared" si="11"/>
        <v>ALIPERTI</v>
      </c>
      <c r="O156" s="17"/>
      <c r="P156" s="41">
        <f t="shared" si="12"/>
        <v>6834369.053606553</v>
      </c>
      <c r="Q156" s="14" t="str">
        <f t="shared" si="13"/>
        <v>n.d.</v>
      </c>
      <c r="R156" s="41" t="str">
        <f t="shared" si="15"/>
        <v>n.d.</v>
      </c>
    </row>
    <row r="157" spans="3:18" x14ac:dyDescent="0.25">
      <c r="C157" s="13" t="s">
        <v>581</v>
      </c>
      <c r="D157" s="58"/>
      <c r="E157" s="41">
        <v>3100952653.9499998</v>
      </c>
      <c r="F157" s="41" t="s">
        <v>8</v>
      </c>
      <c r="G157" s="41" t="s">
        <v>8</v>
      </c>
      <c r="H157" s="56"/>
      <c r="J157" s="34"/>
      <c r="K157" s="34">
        <v>4.0163000000000002</v>
      </c>
      <c r="M157" s="23"/>
      <c r="N157" s="13" t="str">
        <f t="shared" si="11"/>
        <v>ALL NORTE</v>
      </c>
      <c r="O157" s="17"/>
      <c r="P157" s="41">
        <f t="shared" si="12"/>
        <v>772091889.03966331</v>
      </c>
      <c r="Q157" s="14" t="str">
        <f t="shared" si="13"/>
        <v>n.d.</v>
      </c>
      <c r="R157" s="41" t="str">
        <f t="shared" si="15"/>
        <v>n.d.</v>
      </c>
    </row>
    <row r="158" spans="3:18" x14ac:dyDescent="0.25">
      <c r="C158" s="13" t="s">
        <v>582</v>
      </c>
      <c r="D158" s="58"/>
      <c r="E158" s="41">
        <v>2210892731.04</v>
      </c>
      <c r="F158" s="41">
        <v>173589</v>
      </c>
      <c r="G158" s="41">
        <v>1429719443.9999964</v>
      </c>
      <c r="H158" s="56"/>
      <c r="J158" s="34"/>
      <c r="K158" s="34">
        <v>4.0163000000000002</v>
      </c>
      <c r="M158" s="23"/>
      <c r="N158" s="13" t="str">
        <f t="shared" si="11"/>
        <v>ALLIAR</v>
      </c>
      <c r="O158" s="17"/>
      <c r="P158" s="41">
        <f t="shared" si="12"/>
        <v>550479976.85431862</v>
      </c>
      <c r="Q158" s="14">
        <f t="shared" si="13"/>
        <v>173589</v>
      </c>
      <c r="R158" s="41">
        <f t="shared" si="15"/>
        <v>355979245.5742839</v>
      </c>
    </row>
    <row r="159" spans="3:18" x14ac:dyDescent="0.25">
      <c r="C159" s="13" t="s">
        <v>583</v>
      </c>
      <c r="D159" s="58"/>
      <c r="E159" s="41">
        <v>17396011666.239998</v>
      </c>
      <c r="F159" s="41">
        <v>931509</v>
      </c>
      <c r="G159" s="41">
        <v>11091044986.000006</v>
      </c>
      <c r="H159" s="56"/>
      <c r="J159" s="34"/>
      <c r="K159" s="34">
        <v>4.0163000000000002</v>
      </c>
      <c r="M159" s="23"/>
      <c r="N159" s="13" t="str">
        <f t="shared" si="11"/>
        <v>ALPARGATAS</v>
      </c>
      <c r="O159" s="17"/>
      <c r="P159" s="41">
        <f t="shared" si="12"/>
        <v>4331352654.4929409</v>
      </c>
      <c r="Q159" s="14">
        <f t="shared" si="13"/>
        <v>931509</v>
      </c>
      <c r="R159" s="41">
        <f t="shared" si="15"/>
        <v>2761508100.9884734</v>
      </c>
    </row>
    <row r="160" spans="3:18" x14ac:dyDescent="0.25">
      <c r="C160" s="13" t="s">
        <v>584</v>
      </c>
      <c r="D160" s="58"/>
      <c r="E160" s="41">
        <v>288576349.44</v>
      </c>
      <c r="F160" s="41">
        <v>26153</v>
      </c>
      <c r="G160" s="41">
        <v>339214326.00000012</v>
      </c>
      <c r="H160" s="56"/>
      <c r="J160" s="34"/>
      <c r="K160" s="34">
        <v>4.0163000000000002</v>
      </c>
      <c r="M160" s="23"/>
      <c r="N160" s="13" t="str">
        <f t="shared" si="11"/>
        <v>ALPER S.A.</v>
      </c>
      <c r="O160" s="17"/>
      <c r="P160" s="41">
        <f t="shared" si="12"/>
        <v>71851293.33964096</v>
      </c>
      <c r="Q160" s="14">
        <f t="shared" si="13"/>
        <v>26153</v>
      </c>
      <c r="R160" s="41">
        <f t="shared" si="15"/>
        <v>84459409.406667858</v>
      </c>
    </row>
    <row r="161" spans="3:18" x14ac:dyDescent="0.25">
      <c r="C161" s="13" t="s">
        <v>585</v>
      </c>
      <c r="D161" s="58"/>
      <c r="E161" s="41">
        <v>7618964360.6399994</v>
      </c>
      <c r="F161" s="41">
        <v>13422</v>
      </c>
      <c r="G161" s="41">
        <v>117982328.00000001</v>
      </c>
      <c r="H161" s="56"/>
      <c r="J161" s="34"/>
      <c r="K161" s="34">
        <v>4.0163000000000002</v>
      </c>
      <c r="M161" s="23"/>
      <c r="N161" s="13" t="str">
        <f t="shared" si="11"/>
        <v>ALUPAR</v>
      </c>
      <c r="O161" s="17"/>
      <c r="P161" s="41">
        <f t="shared" si="12"/>
        <v>1897010771.2670863</v>
      </c>
      <c r="Q161" s="14">
        <f t="shared" si="13"/>
        <v>13422</v>
      </c>
      <c r="R161" s="41">
        <f t="shared" si="15"/>
        <v>29375875.308119416</v>
      </c>
    </row>
    <row r="162" spans="3:18" x14ac:dyDescent="0.25">
      <c r="C162" s="13" t="s">
        <v>586</v>
      </c>
      <c r="D162" s="58"/>
      <c r="E162" s="41">
        <v>1079113198.8</v>
      </c>
      <c r="F162" s="41">
        <v>2202</v>
      </c>
      <c r="G162" s="41">
        <v>36379880</v>
      </c>
      <c r="H162" s="56"/>
      <c r="J162" s="34"/>
      <c r="K162" s="34">
        <v>4.0163000000000002</v>
      </c>
      <c r="M162" s="23"/>
      <c r="N162" s="13" t="str">
        <f t="shared" si="11"/>
        <v>AMAZONIA</v>
      </c>
      <c r="O162" s="17"/>
      <c r="P162" s="41">
        <f t="shared" si="12"/>
        <v>268683414.78475213</v>
      </c>
      <c r="Q162" s="14">
        <f t="shared" si="13"/>
        <v>2202</v>
      </c>
      <c r="R162" s="41">
        <f t="shared" si="15"/>
        <v>9058058.411971217</v>
      </c>
    </row>
    <row r="163" spans="3:18" x14ac:dyDescent="0.25">
      <c r="C163" s="13" t="s">
        <v>587</v>
      </c>
      <c r="D163" s="58"/>
      <c r="E163" s="41">
        <v>283991033966.45001</v>
      </c>
      <c r="F163" s="41">
        <v>7639089</v>
      </c>
      <c r="G163" s="41">
        <v>195144628437.0014</v>
      </c>
      <c r="H163" s="56"/>
      <c r="J163" s="34"/>
      <c r="K163" s="34">
        <v>4.0163000000000002</v>
      </c>
      <c r="M163" s="23"/>
      <c r="N163" s="13" t="str">
        <f t="shared" si="11"/>
        <v>AMBEV S/A</v>
      </c>
      <c r="O163" s="17"/>
      <c r="P163" s="41">
        <f t="shared" si="12"/>
        <v>70709616803.139709</v>
      </c>
      <c r="Q163" s="14">
        <f t="shared" si="13"/>
        <v>7639089</v>
      </c>
      <c r="R163" s="41">
        <f t="shared" si="15"/>
        <v>48588160355.800461</v>
      </c>
    </row>
    <row r="164" spans="3:18" x14ac:dyDescent="0.25">
      <c r="C164" s="13" t="s">
        <v>588</v>
      </c>
      <c r="D164" s="58"/>
      <c r="E164" s="41">
        <v>3082735031</v>
      </c>
      <c r="F164" s="41">
        <v>459</v>
      </c>
      <c r="G164" s="41">
        <v>3047772</v>
      </c>
      <c r="H164" s="56"/>
      <c r="J164" s="34"/>
      <c r="K164" s="34">
        <v>4.0163000000000002</v>
      </c>
      <c r="M164" s="23"/>
      <c r="N164" s="13" t="str">
        <f t="shared" si="11"/>
        <v>AMPLA ENERG</v>
      </c>
      <c r="O164" s="17"/>
      <c r="P164" s="41">
        <f t="shared" si="12"/>
        <v>767555967.18372631</v>
      </c>
      <c r="Q164" s="14">
        <f t="shared" si="13"/>
        <v>459</v>
      </c>
      <c r="R164" s="41">
        <f t="shared" si="15"/>
        <v>758850.68346488057</v>
      </c>
    </row>
    <row r="165" spans="3:18" x14ac:dyDescent="0.25">
      <c r="C165" s="13" t="s">
        <v>589</v>
      </c>
      <c r="D165" s="58"/>
      <c r="E165" s="41">
        <v>1806295802.8399999</v>
      </c>
      <c r="F165" s="41">
        <v>298062</v>
      </c>
      <c r="G165" s="41">
        <v>2956992708.0000057</v>
      </c>
      <c r="H165" s="56"/>
      <c r="J165" s="34"/>
      <c r="K165" s="34">
        <v>4.0163000000000002</v>
      </c>
      <c r="M165" s="23"/>
      <c r="N165" s="13" t="str">
        <f t="shared" si="11"/>
        <v>ANIMA</v>
      </c>
      <c r="O165" s="17"/>
      <c r="P165" s="41">
        <f t="shared" si="12"/>
        <v>449741255.09548587</v>
      </c>
      <c r="Q165" s="14">
        <f t="shared" si="13"/>
        <v>298062</v>
      </c>
      <c r="R165" s="41">
        <f t="shared" si="15"/>
        <v>736247966.53636575</v>
      </c>
    </row>
    <row r="166" spans="3:18" x14ac:dyDescent="0.25">
      <c r="C166" s="13" t="s">
        <v>590</v>
      </c>
      <c r="D166" s="58"/>
      <c r="E166" s="41">
        <v>5684642500</v>
      </c>
      <c r="F166" s="41">
        <v>506114</v>
      </c>
      <c r="G166" s="41">
        <v>11010238587.999966</v>
      </c>
      <c r="H166" s="56"/>
      <c r="J166" s="34"/>
      <c r="K166" s="34">
        <v>4.0163000000000002</v>
      </c>
      <c r="M166" s="23"/>
      <c r="N166" s="13" t="str">
        <f t="shared" si="11"/>
        <v>AREZZO CO</v>
      </c>
      <c r="O166" s="17"/>
      <c r="P166" s="41">
        <f t="shared" si="12"/>
        <v>1415392898.9368324</v>
      </c>
      <c r="Q166" s="14">
        <f t="shared" si="13"/>
        <v>506114</v>
      </c>
      <c r="R166" s="41">
        <f t="shared" si="15"/>
        <v>2741388488.9076924</v>
      </c>
    </row>
    <row r="167" spans="3:18" x14ac:dyDescent="0.25">
      <c r="C167" s="13" t="s">
        <v>591</v>
      </c>
      <c r="D167" s="58"/>
      <c r="E167" s="41">
        <v>32393440.699999999</v>
      </c>
      <c r="F167" s="41">
        <v>20287</v>
      </c>
      <c r="G167" s="41">
        <v>64354380</v>
      </c>
      <c r="H167" s="56"/>
      <c r="J167" s="34"/>
      <c r="K167" s="34">
        <v>4.0163000000000002</v>
      </c>
      <c r="M167" s="23"/>
      <c r="N167" s="13" t="str">
        <f t="shared" si="11"/>
        <v>ATOMPAR</v>
      </c>
      <c r="O167" s="17"/>
      <c r="P167" s="41">
        <f t="shared" si="12"/>
        <v>8065493.2898438852</v>
      </c>
      <c r="Q167" s="14">
        <f t="shared" si="13"/>
        <v>20287</v>
      </c>
      <c r="R167" s="41">
        <f t="shared" si="15"/>
        <v>16023300.05228693</v>
      </c>
    </row>
    <row r="168" spans="3:18" x14ac:dyDescent="0.25">
      <c r="C168" s="13" t="s">
        <v>592</v>
      </c>
      <c r="D168" s="58"/>
      <c r="E168" s="41">
        <v>16650000</v>
      </c>
      <c r="F168" s="41">
        <v>55002</v>
      </c>
      <c r="G168" s="41">
        <v>193377156</v>
      </c>
      <c r="H168" s="56"/>
      <c r="J168" s="34"/>
      <c r="K168" s="34">
        <v>4.0163000000000002</v>
      </c>
      <c r="M168" s="23"/>
      <c r="N168" s="13" t="str">
        <f t="shared" si="11"/>
        <v>AZEVEDO</v>
      </c>
      <c r="O168" s="17"/>
      <c r="P168" s="41">
        <f t="shared" si="12"/>
        <v>4145606.6528894752</v>
      </c>
      <c r="Q168" s="14">
        <f t="shared" si="13"/>
        <v>55002</v>
      </c>
      <c r="R168" s="41">
        <f t="shared" si="15"/>
        <v>48148085.551378131</v>
      </c>
    </row>
    <row r="169" spans="3:18" x14ac:dyDescent="0.25">
      <c r="C169" s="13" t="s">
        <v>593</v>
      </c>
      <c r="D169" s="58"/>
      <c r="E169" s="41">
        <v>17489001132</v>
      </c>
      <c r="F169" s="41">
        <v>2555372</v>
      </c>
      <c r="G169" s="41">
        <v>61301379968.000206</v>
      </c>
      <c r="H169" s="56"/>
      <c r="J169" s="34"/>
      <c r="K169" s="34">
        <v>4.0163000000000002</v>
      </c>
      <c r="M169" s="23"/>
      <c r="N169" s="13" t="str">
        <f t="shared" si="11"/>
        <v>AZUL</v>
      </c>
      <c r="O169" s="17"/>
      <c r="P169" s="41">
        <f t="shared" si="12"/>
        <v>4354505672.3850307</v>
      </c>
      <c r="Q169" s="14">
        <f t="shared" si="13"/>
        <v>2555372</v>
      </c>
      <c r="R169" s="41">
        <f t="shared" si="15"/>
        <v>15263147665.264099</v>
      </c>
    </row>
    <row r="170" spans="3:18" x14ac:dyDescent="0.25">
      <c r="C170" s="13" t="s">
        <v>594</v>
      </c>
      <c r="D170" s="58"/>
      <c r="E170" s="41">
        <v>29458001472.84</v>
      </c>
      <c r="F170" s="41">
        <v>2698051</v>
      </c>
      <c r="G170" s="41">
        <v>60642464267.999924</v>
      </c>
      <c r="H170" s="56"/>
      <c r="J170" s="34"/>
      <c r="K170" s="34">
        <v>4.0163000000000002</v>
      </c>
      <c r="M170" s="23"/>
      <c r="N170" s="13" t="str">
        <f t="shared" si="11"/>
        <v>B2W DIGITAL</v>
      </c>
      <c r="O170" s="17"/>
      <c r="P170" s="41">
        <f t="shared" si="12"/>
        <v>7334611825.0230312</v>
      </c>
      <c r="Q170" s="14">
        <f t="shared" si="13"/>
        <v>2698051</v>
      </c>
      <c r="R170" s="41">
        <f t="shared" si="15"/>
        <v>15099087286.308273</v>
      </c>
    </row>
    <row r="171" spans="3:18" x14ac:dyDescent="0.25">
      <c r="C171" s="13" t="s">
        <v>188</v>
      </c>
      <c r="D171" s="58"/>
      <c r="E171" s="41">
        <v>98262088742.800003</v>
      </c>
      <c r="F171" s="41">
        <v>6290651</v>
      </c>
      <c r="G171" s="41">
        <v>197446946553.99969</v>
      </c>
      <c r="H171" s="56"/>
      <c r="J171" s="34"/>
      <c r="K171" s="34">
        <v>4.0163000000000002</v>
      </c>
      <c r="M171" s="23"/>
      <c r="N171" s="13" t="str">
        <f t="shared" si="11"/>
        <v>B3</v>
      </c>
      <c r="O171" s="17"/>
      <c r="P171" s="41">
        <f t="shared" si="12"/>
        <v>24465823953.091152</v>
      </c>
      <c r="Q171" s="14">
        <f t="shared" si="13"/>
        <v>6290651</v>
      </c>
      <c r="R171" s="41">
        <f t="shared" si="15"/>
        <v>49161403917.535965</v>
      </c>
    </row>
    <row r="172" spans="3:18" x14ac:dyDescent="0.25">
      <c r="C172" s="13" t="s">
        <v>595</v>
      </c>
      <c r="D172" s="58"/>
      <c r="E172" s="41">
        <v>250787567</v>
      </c>
      <c r="F172" s="41">
        <v>889</v>
      </c>
      <c r="G172" s="41">
        <v>23216088</v>
      </c>
      <c r="H172" s="56"/>
      <c r="J172" s="34"/>
      <c r="K172" s="34">
        <v>4.0163000000000002</v>
      </c>
      <c r="M172" s="23"/>
      <c r="N172" s="13" t="str">
        <f t="shared" si="11"/>
        <v>BAHEMA</v>
      </c>
      <c r="O172" s="17"/>
      <c r="P172" s="41">
        <f t="shared" si="12"/>
        <v>62442438.811841741</v>
      </c>
      <c r="Q172" s="14">
        <f t="shared" si="13"/>
        <v>889</v>
      </c>
      <c r="R172" s="41">
        <f t="shared" si="15"/>
        <v>5780466.598610661</v>
      </c>
    </row>
    <row r="173" spans="3:18" x14ac:dyDescent="0.25">
      <c r="C173" s="13" t="s">
        <v>596</v>
      </c>
      <c r="D173" s="58"/>
      <c r="E173" s="41">
        <v>1708965526.8</v>
      </c>
      <c r="F173" s="41">
        <v>75753</v>
      </c>
      <c r="G173" s="41">
        <v>975777299.99999952</v>
      </c>
      <c r="H173" s="56"/>
      <c r="J173" s="34"/>
      <c r="K173" s="34">
        <v>4.0163000000000002</v>
      </c>
      <c r="M173" s="23"/>
      <c r="N173" s="13" t="str">
        <f t="shared" si="11"/>
        <v>BANCO BMG</v>
      </c>
      <c r="O173" s="17"/>
      <c r="P173" s="41">
        <f t="shared" si="12"/>
        <v>425507438.88653731</v>
      </c>
      <c r="Q173" s="14">
        <f t="shared" si="13"/>
        <v>75753</v>
      </c>
      <c r="R173" s="41">
        <f t="shared" si="15"/>
        <v>242954286.28339502</v>
      </c>
    </row>
    <row r="174" spans="3:18" x14ac:dyDescent="0.25">
      <c r="C174" s="13" t="s">
        <v>189</v>
      </c>
      <c r="D174" s="58"/>
      <c r="E174" s="41">
        <v>10517795675.16</v>
      </c>
      <c r="F174" s="41">
        <v>1549511</v>
      </c>
      <c r="G174" s="41">
        <v>24128541404.000019</v>
      </c>
      <c r="H174" s="56"/>
      <c r="J174" s="34"/>
      <c r="K174" s="34">
        <v>4.0163000000000002</v>
      </c>
      <c r="M174" s="23"/>
      <c r="N174" s="13" t="str">
        <f t="shared" si="11"/>
        <v>BANCO INTER</v>
      </c>
      <c r="O174" s="17"/>
      <c r="P174" s="41">
        <f t="shared" si="12"/>
        <v>2618777400.8814082</v>
      </c>
      <c r="Q174" s="14">
        <f t="shared" si="13"/>
        <v>1549511</v>
      </c>
      <c r="R174" s="41">
        <f t="shared" si="15"/>
        <v>6007654160.2967949</v>
      </c>
    </row>
    <row r="175" spans="3:18" x14ac:dyDescent="0.25">
      <c r="C175" s="13" t="s">
        <v>597</v>
      </c>
      <c r="D175" s="58"/>
      <c r="E175" s="41">
        <v>4927459374</v>
      </c>
      <c r="F175" s="41">
        <v>994469</v>
      </c>
      <c r="G175" s="41">
        <v>10337709145.999958</v>
      </c>
      <c r="H175" s="56"/>
      <c r="J175" s="34"/>
      <c r="K175" s="34">
        <v>4.0163000000000002</v>
      </c>
      <c r="M175" s="23"/>
      <c r="N175" s="13" t="str">
        <f t="shared" si="11"/>
        <v>BANCO PAN</v>
      </c>
      <c r="O175" s="17"/>
      <c r="P175" s="41">
        <f t="shared" si="12"/>
        <v>1226865367.1289494</v>
      </c>
      <c r="Q175" s="14">
        <f t="shared" si="13"/>
        <v>994469</v>
      </c>
      <c r="R175" s="41">
        <f t="shared" si="15"/>
        <v>2573938487.164793</v>
      </c>
    </row>
    <row r="176" spans="3:18" x14ac:dyDescent="0.25">
      <c r="C176" s="13" t="s">
        <v>598</v>
      </c>
      <c r="D176" s="58"/>
      <c r="E176" s="41">
        <v>703114140</v>
      </c>
      <c r="F176" s="41">
        <v>961</v>
      </c>
      <c r="G176" s="41">
        <v>12627826</v>
      </c>
      <c r="H176" s="56"/>
      <c r="J176" s="34"/>
      <c r="K176" s="34">
        <v>4.0163000000000002</v>
      </c>
      <c r="M176" s="23"/>
      <c r="N176" s="13" t="str">
        <f t="shared" si="11"/>
        <v>BANESE</v>
      </c>
      <c r="O176" s="17"/>
      <c r="P176" s="41">
        <f t="shared" si="12"/>
        <v>175065144.53601572</v>
      </c>
      <c r="Q176" s="14">
        <f t="shared" si="13"/>
        <v>961</v>
      </c>
      <c r="R176" s="41">
        <f t="shared" si="15"/>
        <v>3144144.1127405819</v>
      </c>
    </row>
    <row r="177" spans="3:18" x14ac:dyDescent="0.25">
      <c r="C177" s="13" t="s">
        <v>599</v>
      </c>
      <c r="D177" s="58"/>
      <c r="E177" s="41">
        <v>1820327575.8</v>
      </c>
      <c r="F177" s="41">
        <v>27202</v>
      </c>
      <c r="G177" s="41">
        <v>112502796.00000003</v>
      </c>
      <c r="H177" s="56"/>
      <c r="J177" s="34"/>
      <c r="K177" s="34">
        <v>4.0163000000000002</v>
      </c>
      <c r="M177" s="23"/>
      <c r="N177" s="13" t="str">
        <f t="shared" si="11"/>
        <v>BANESTES</v>
      </c>
      <c r="O177" s="17"/>
      <c r="P177" s="41">
        <f t="shared" si="12"/>
        <v>453234961.48196095</v>
      </c>
      <c r="Q177" s="14">
        <f t="shared" si="13"/>
        <v>27202</v>
      </c>
      <c r="R177" s="41">
        <f t="shared" si="15"/>
        <v>28011551.925901957</v>
      </c>
    </row>
    <row r="178" spans="3:18" x14ac:dyDescent="0.25">
      <c r="C178" s="13" t="s">
        <v>600</v>
      </c>
      <c r="D178" s="58"/>
      <c r="E178" s="41">
        <v>1634844809.79</v>
      </c>
      <c r="F178" s="41">
        <v>1</v>
      </c>
      <c r="G178" s="41">
        <v>36414</v>
      </c>
      <c r="H178" s="56"/>
      <c r="J178" s="34"/>
      <c r="K178" s="34">
        <v>4.0163000000000002</v>
      </c>
      <c r="M178" s="23"/>
      <c r="N178" s="13" t="str">
        <f t="shared" si="11"/>
        <v>BANPARA</v>
      </c>
      <c r="O178" s="17"/>
      <c r="P178" s="41">
        <f t="shared" si="12"/>
        <v>407052463.65809321</v>
      </c>
      <c r="Q178" s="14">
        <f t="shared" si="13"/>
        <v>1</v>
      </c>
      <c r="R178" s="41">
        <f t="shared" si="15"/>
        <v>9066.5537932923326</v>
      </c>
    </row>
    <row r="179" spans="3:18" x14ac:dyDescent="0.25">
      <c r="C179" s="13" t="s">
        <v>601</v>
      </c>
      <c r="D179" s="58"/>
      <c r="E179" s="41">
        <v>8924978170.1700001</v>
      </c>
      <c r="F179" s="41">
        <v>1385471</v>
      </c>
      <c r="G179" s="41">
        <v>13851412964.00009</v>
      </c>
      <c r="H179" s="56"/>
      <c r="J179" s="34"/>
      <c r="K179" s="34">
        <v>4.0163000000000002</v>
      </c>
      <c r="M179" s="23"/>
      <c r="N179" s="13" t="str">
        <f t="shared" si="11"/>
        <v>BANRISUL</v>
      </c>
      <c r="O179" s="17"/>
      <c r="P179" s="41">
        <f t="shared" si="12"/>
        <v>2222189121.8708763</v>
      </c>
      <c r="Q179" s="14">
        <f t="shared" si="13"/>
        <v>1385471</v>
      </c>
      <c r="R179" s="41">
        <f t="shared" si="15"/>
        <v>3448799383.5122099</v>
      </c>
    </row>
    <row r="180" spans="3:18" x14ac:dyDescent="0.25">
      <c r="C180" s="13" t="s">
        <v>602</v>
      </c>
      <c r="D180" s="58"/>
      <c r="E180" s="41">
        <v>20753945.68</v>
      </c>
      <c r="F180" s="41">
        <v>45154</v>
      </c>
      <c r="G180" s="41">
        <v>286871252</v>
      </c>
      <c r="H180" s="56"/>
      <c r="J180" s="34"/>
      <c r="K180" s="34">
        <v>4.0163000000000002</v>
      </c>
      <c r="M180" s="23"/>
      <c r="N180" s="13" t="str">
        <f t="shared" si="11"/>
        <v>BARDELLA</v>
      </c>
      <c r="O180" s="17"/>
      <c r="P180" s="41">
        <f t="shared" si="12"/>
        <v>5167429.1462291162</v>
      </c>
      <c r="Q180" s="14">
        <f t="shared" si="13"/>
        <v>45154</v>
      </c>
      <c r="R180" s="41">
        <f t="shared" si="15"/>
        <v>71426748.997833818</v>
      </c>
    </row>
    <row r="181" spans="3:18" x14ac:dyDescent="0.25">
      <c r="C181" s="13" t="s">
        <v>603</v>
      </c>
      <c r="D181" s="58"/>
      <c r="E181" s="41">
        <v>77126347.920000002</v>
      </c>
      <c r="F181" s="41">
        <v>2458</v>
      </c>
      <c r="G181" s="41">
        <v>9455782</v>
      </c>
      <c r="H181" s="56"/>
      <c r="J181" s="34"/>
      <c r="K181" s="34">
        <v>4.0163000000000002</v>
      </c>
      <c r="M181" s="23"/>
      <c r="N181" s="13" t="str">
        <f t="shared" si="11"/>
        <v>BATTISTELLA</v>
      </c>
      <c r="O181" s="17"/>
      <c r="P181" s="41">
        <f t="shared" si="12"/>
        <v>19203333.396409631</v>
      </c>
      <c r="Q181" s="14">
        <f t="shared" si="13"/>
        <v>2458</v>
      </c>
      <c r="R181" s="41">
        <f t="shared" si="15"/>
        <v>2354351.5175659186</v>
      </c>
    </row>
    <row r="182" spans="3:18" x14ac:dyDescent="0.25">
      <c r="C182" s="13" t="s">
        <v>604</v>
      </c>
      <c r="D182" s="58"/>
      <c r="E182" s="41">
        <v>115150000</v>
      </c>
      <c r="F182" s="41">
        <v>314</v>
      </c>
      <c r="G182" s="41">
        <v>2409618</v>
      </c>
      <c r="H182" s="56"/>
      <c r="J182" s="34"/>
      <c r="K182" s="34">
        <v>4.0163000000000002</v>
      </c>
      <c r="M182" s="23"/>
      <c r="N182" s="13" t="str">
        <f t="shared" si="11"/>
        <v>BAUMER</v>
      </c>
      <c r="O182" s="17"/>
      <c r="P182" s="41">
        <f t="shared" si="12"/>
        <v>28670667.031845231</v>
      </c>
      <c r="Q182" s="14">
        <f t="shared" si="13"/>
        <v>314</v>
      </c>
      <c r="R182" s="41">
        <f t="shared" si="15"/>
        <v>599959.66436770163</v>
      </c>
    </row>
    <row r="183" spans="3:18" x14ac:dyDescent="0.25">
      <c r="C183" s="13" t="s">
        <v>605</v>
      </c>
      <c r="D183" s="58"/>
      <c r="E183" s="41" t="s">
        <v>8</v>
      </c>
      <c r="F183" s="41" t="s">
        <v>8</v>
      </c>
      <c r="G183" s="41" t="s">
        <v>8</v>
      </c>
      <c r="H183" s="56"/>
      <c r="J183" s="34"/>
      <c r="K183" s="34">
        <v>4.0163000000000002</v>
      </c>
      <c r="M183" s="23"/>
      <c r="N183" s="13" t="str">
        <f t="shared" si="11"/>
        <v>BBMLOGISTICA</v>
      </c>
      <c r="O183" s="17"/>
      <c r="P183" s="41" t="e">
        <f t="shared" si="12"/>
        <v>#VALUE!</v>
      </c>
      <c r="Q183" s="14" t="str">
        <f t="shared" si="13"/>
        <v>n.d.</v>
      </c>
      <c r="R183" s="41" t="str">
        <f t="shared" si="15"/>
        <v>n.d.</v>
      </c>
    </row>
    <row r="184" spans="3:18" x14ac:dyDescent="0.25">
      <c r="C184" s="13" t="s">
        <v>606</v>
      </c>
      <c r="D184" s="58"/>
      <c r="E184" s="41">
        <v>68900000000</v>
      </c>
      <c r="F184" s="41">
        <v>4077901</v>
      </c>
      <c r="G184" s="41">
        <v>58631582619.999802</v>
      </c>
      <c r="H184" s="56"/>
      <c r="J184" s="34"/>
      <c r="K184" s="34">
        <v>4.0163000000000002</v>
      </c>
      <c r="M184" s="23"/>
      <c r="N184" s="13" t="str">
        <f t="shared" si="11"/>
        <v>BBSEGURIDADE</v>
      </c>
      <c r="O184" s="17"/>
      <c r="P184" s="41">
        <f t="shared" si="12"/>
        <v>17155092996.041132</v>
      </c>
      <c r="Q184" s="14">
        <f t="shared" si="13"/>
        <v>4077901</v>
      </c>
      <c r="R184" s="41">
        <f t="shared" si="15"/>
        <v>14598407145.880487</v>
      </c>
    </row>
    <row r="185" spans="3:18" x14ac:dyDescent="0.25">
      <c r="C185" s="13" t="s">
        <v>607</v>
      </c>
      <c r="D185" s="58"/>
      <c r="E185" s="41">
        <v>1081851.1000000001</v>
      </c>
      <c r="F185" s="41" t="s">
        <v>8</v>
      </c>
      <c r="G185" s="41" t="s">
        <v>8</v>
      </c>
      <c r="H185" s="56"/>
      <c r="J185" s="34"/>
      <c r="K185" s="34">
        <v>4.0163000000000002</v>
      </c>
      <c r="M185" s="23"/>
      <c r="N185" s="13" t="str">
        <f t="shared" si="11"/>
        <v>BETAPART</v>
      </c>
      <c r="O185" s="17"/>
      <c r="P185" s="41">
        <f t="shared" si="12"/>
        <v>269365.11216791574</v>
      </c>
      <c r="Q185" s="14" t="str">
        <f t="shared" si="13"/>
        <v>n.d.</v>
      </c>
      <c r="R185" s="41" t="str">
        <f t="shared" si="15"/>
        <v>n.d.</v>
      </c>
    </row>
    <row r="186" spans="3:18" x14ac:dyDescent="0.25">
      <c r="C186" s="13" t="s">
        <v>608</v>
      </c>
      <c r="D186" s="58"/>
      <c r="E186" s="41">
        <v>115506500</v>
      </c>
      <c r="F186" s="41">
        <v>535</v>
      </c>
      <c r="G186" s="41">
        <v>1916562.8800000006</v>
      </c>
      <c r="H186" s="56"/>
      <c r="J186" s="34"/>
      <c r="K186" s="34">
        <v>4.0163000000000002</v>
      </c>
      <c r="M186" s="23"/>
      <c r="N186" s="13" t="str">
        <f t="shared" si="11"/>
        <v>BIC MONARK</v>
      </c>
      <c r="O186" s="17"/>
      <c r="P186" s="41">
        <f t="shared" si="12"/>
        <v>28759430.32144013</v>
      </c>
      <c r="Q186" s="14">
        <f t="shared" si="13"/>
        <v>535</v>
      </c>
      <c r="R186" s="41">
        <f t="shared" si="15"/>
        <v>477196.14570624719</v>
      </c>
    </row>
    <row r="187" spans="3:18" x14ac:dyDescent="0.25">
      <c r="C187" s="13" t="s">
        <v>609</v>
      </c>
      <c r="D187" s="58"/>
      <c r="E187" s="41">
        <v>555953890.20000005</v>
      </c>
      <c r="F187" s="41">
        <v>20381</v>
      </c>
      <c r="G187" s="41">
        <v>105536596</v>
      </c>
      <c r="H187" s="56"/>
      <c r="J187" s="34"/>
      <c r="K187" s="34">
        <v>4.0163000000000002</v>
      </c>
      <c r="M187" s="23"/>
      <c r="N187" s="13" t="str">
        <f t="shared" si="11"/>
        <v>BIOMM</v>
      </c>
      <c r="O187" s="17"/>
      <c r="P187" s="41">
        <f t="shared" si="12"/>
        <v>138424393.14792222</v>
      </c>
      <c r="Q187" s="14">
        <f t="shared" si="13"/>
        <v>20381</v>
      </c>
      <c r="R187" s="41">
        <f t="shared" si="15"/>
        <v>26277069.939994521</v>
      </c>
    </row>
    <row r="188" spans="3:18" x14ac:dyDescent="0.25">
      <c r="C188" s="13" t="s">
        <v>610</v>
      </c>
      <c r="D188" s="58"/>
      <c r="E188" s="41">
        <v>2500052093.6999998</v>
      </c>
      <c r="F188" s="41">
        <v>9896</v>
      </c>
      <c r="G188" s="41">
        <v>25283430</v>
      </c>
      <c r="H188" s="56"/>
      <c r="J188" s="34"/>
      <c r="K188" s="34">
        <v>4.0163000000000002</v>
      </c>
      <c r="M188" s="23"/>
      <c r="N188" s="13" t="str">
        <f t="shared" si="11"/>
        <v>BIOSEV</v>
      </c>
      <c r="O188" s="17"/>
      <c r="P188" s="41">
        <f t="shared" si="12"/>
        <v>622476431.96474361</v>
      </c>
      <c r="Q188" s="14">
        <f t="shared" si="13"/>
        <v>9896</v>
      </c>
      <c r="R188" s="41">
        <f t="shared" si="15"/>
        <v>6295204.541493414</v>
      </c>
    </row>
    <row r="189" spans="3:18" x14ac:dyDescent="0.25">
      <c r="C189" s="13" t="s">
        <v>611</v>
      </c>
      <c r="D189" s="58"/>
      <c r="E189" s="41">
        <v>3802517801.4899998</v>
      </c>
      <c r="F189" s="41">
        <v>880480</v>
      </c>
      <c r="G189" s="41">
        <v>10027643441.999969</v>
      </c>
      <c r="H189" s="56"/>
      <c r="J189" s="34"/>
      <c r="K189" s="34">
        <v>4.0163000000000002</v>
      </c>
      <c r="M189" s="23"/>
      <c r="N189" s="13" t="str">
        <f t="shared" si="11"/>
        <v>BK BRASIL</v>
      </c>
      <c r="O189" s="17"/>
      <c r="P189" s="41">
        <f t="shared" si="12"/>
        <v>946771357.09234858</v>
      </c>
      <c r="Q189" s="14">
        <f t="shared" si="13"/>
        <v>880480</v>
      </c>
      <c r="R189" s="41">
        <f t="shared" si="15"/>
        <v>2496736658.6161313</v>
      </c>
    </row>
    <row r="190" spans="3:18" x14ac:dyDescent="0.25">
      <c r="C190" s="13" t="s">
        <v>612</v>
      </c>
      <c r="D190" s="58"/>
      <c r="E190" s="41">
        <v>497573677.88999999</v>
      </c>
      <c r="F190" s="41">
        <v>25901</v>
      </c>
      <c r="G190" s="41">
        <v>112587422</v>
      </c>
      <c r="H190" s="56"/>
      <c r="J190" s="34"/>
      <c r="K190" s="34">
        <v>4.0163000000000002</v>
      </c>
      <c r="M190" s="23"/>
      <c r="N190" s="13" t="str">
        <f t="shared" si="11"/>
        <v>BOMBRIL</v>
      </c>
      <c r="O190" s="17"/>
      <c r="P190" s="41">
        <f t="shared" si="12"/>
        <v>123888573.53534347</v>
      </c>
      <c r="Q190" s="14">
        <f t="shared" si="13"/>
        <v>25901</v>
      </c>
      <c r="R190" s="41">
        <f t="shared" si="15"/>
        <v>28032622.563055549</v>
      </c>
    </row>
    <row r="191" spans="3:18" x14ac:dyDescent="0.25">
      <c r="C191" s="13" t="s">
        <v>613</v>
      </c>
      <c r="D191" s="58"/>
      <c r="E191" s="41">
        <v>138583117.46000001</v>
      </c>
      <c r="F191" s="41">
        <v>63637</v>
      </c>
      <c r="G191" s="41">
        <v>270784888.00000054</v>
      </c>
      <c r="H191" s="56"/>
      <c r="J191" s="34"/>
      <c r="K191" s="34">
        <v>4.0163000000000002</v>
      </c>
      <c r="M191" s="23"/>
      <c r="N191" s="13" t="str">
        <f t="shared" si="11"/>
        <v>BR BROKERS</v>
      </c>
      <c r="O191" s="17"/>
      <c r="P191" s="41">
        <f t="shared" si="12"/>
        <v>34505170.794014394</v>
      </c>
      <c r="Q191" s="14">
        <f t="shared" si="13"/>
        <v>63637</v>
      </c>
      <c r="R191" s="41">
        <f t="shared" si="15"/>
        <v>67421479.471155167</v>
      </c>
    </row>
    <row r="192" spans="3:18" x14ac:dyDescent="0.25">
      <c r="C192" s="13" t="s">
        <v>614</v>
      </c>
      <c r="D192" s="58"/>
      <c r="E192" s="41">
        <v>13588375395.959999</v>
      </c>
      <c r="F192" s="41">
        <v>4707960</v>
      </c>
      <c r="G192" s="41">
        <v>52232167054.000015</v>
      </c>
      <c r="H192" s="56"/>
      <c r="J192" s="34"/>
      <c r="K192" s="34">
        <v>4.0163000000000002</v>
      </c>
      <c r="M192" s="23"/>
      <c r="N192" s="13" t="str">
        <f t="shared" si="11"/>
        <v>BR MALLS PAR</v>
      </c>
      <c r="O192" s="17"/>
      <c r="P192" s="41">
        <f t="shared" si="12"/>
        <v>3383306873.4805665</v>
      </c>
      <c r="Q192" s="14">
        <f t="shared" si="13"/>
        <v>4707960</v>
      </c>
      <c r="R192" s="41">
        <f t="shared" si="15"/>
        <v>13005046200.234049</v>
      </c>
    </row>
    <row r="193" spans="3:18" x14ac:dyDescent="0.25">
      <c r="C193" s="13" t="s">
        <v>615</v>
      </c>
      <c r="D193" s="58"/>
      <c r="E193" s="41">
        <v>6325737342.21</v>
      </c>
      <c r="F193" s="41">
        <v>776916</v>
      </c>
      <c r="G193" s="41">
        <v>6389880081.9999657</v>
      </c>
      <c r="H193" s="56"/>
      <c r="J193" s="34"/>
      <c r="K193" s="34">
        <v>4.0163000000000002</v>
      </c>
      <c r="M193" s="23"/>
      <c r="N193" s="13" t="str">
        <f t="shared" si="11"/>
        <v>BR PROPERT</v>
      </c>
      <c r="O193" s="17"/>
      <c r="P193" s="41">
        <f t="shared" si="12"/>
        <v>1575016144.7625923</v>
      </c>
      <c r="Q193" s="14">
        <f t="shared" si="13"/>
        <v>776916</v>
      </c>
      <c r="R193" s="41">
        <f t="shared" si="15"/>
        <v>1590986749.495796</v>
      </c>
    </row>
    <row r="194" spans="3:18" x14ac:dyDescent="0.25">
      <c r="C194" s="13" t="s">
        <v>616</v>
      </c>
      <c r="D194" s="58"/>
      <c r="E194" s="41">
        <v>260542337612.02002</v>
      </c>
      <c r="F194" s="41">
        <v>11331001</v>
      </c>
      <c r="G194" s="41">
        <v>365333623672.00012</v>
      </c>
      <c r="H194" s="56"/>
      <c r="J194" s="34"/>
      <c r="K194" s="34">
        <v>4.0163000000000002</v>
      </c>
      <c r="M194" s="23"/>
      <c r="N194" s="13" t="str">
        <f t="shared" si="11"/>
        <v>BRADESCO</v>
      </c>
      <c r="O194" s="17"/>
      <c r="P194" s="41">
        <f t="shared" si="12"/>
        <v>64871234123.949905</v>
      </c>
      <c r="Q194" s="14">
        <f t="shared" si="13"/>
        <v>11331001</v>
      </c>
      <c r="R194" s="41">
        <f t="shared" si="15"/>
        <v>90962732781.913727</v>
      </c>
    </row>
    <row r="195" spans="3:18" x14ac:dyDescent="0.25">
      <c r="C195" s="13" t="s">
        <v>617</v>
      </c>
      <c r="D195" s="58"/>
      <c r="E195" s="41">
        <v>11450729977.700001</v>
      </c>
      <c r="F195" s="41">
        <v>2216774</v>
      </c>
      <c r="G195" s="41">
        <v>30357310926</v>
      </c>
      <c r="H195" s="56"/>
      <c r="J195" s="34"/>
      <c r="K195" s="34">
        <v>4.0163000000000002</v>
      </c>
      <c r="M195" s="23"/>
      <c r="N195" s="13" t="str">
        <f t="shared" si="11"/>
        <v>BRADESPAR</v>
      </c>
      <c r="O195" s="17"/>
      <c r="P195" s="41">
        <f t="shared" si="12"/>
        <v>2851064406.9666109</v>
      </c>
      <c r="Q195" s="14">
        <f t="shared" si="13"/>
        <v>2216774</v>
      </c>
      <c r="R195" s="41">
        <f t="shared" si="15"/>
        <v>7558526735.0546522</v>
      </c>
    </row>
    <row r="196" spans="3:18" x14ac:dyDescent="0.25">
      <c r="C196" s="13" t="s">
        <v>187</v>
      </c>
      <c r="D196" s="58"/>
      <c r="E196" s="41">
        <v>136995587726.2</v>
      </c>
      <c r="F196" s="41">
        <v>6816054</v>
      </c>
      <c r="G196" s="41">
        <v>277518961409.99951</v>
      </c>
      <c r="H196" s="56"/>
      <c r="J196" s="34"/>
      <c r="K196" s="34">
        <v>4.0163000000000002</v>
      </c>
      <c r="M196" s="23"/>
      <c r="N196" s="13" t="str">
        <f t="shared" si="11"/>
        <v>BRASIL</v>
      </c>
      <c r="O196" s="17"/>
      <c r="P196" s="41">
        <f t="shared" si="12"/>
        <v>34109899092.747055</v>
      </c>
      <c r="Q196" s="14">
        <f t="shared" si="13"/>
        <v>6816054</v>
      </c>
      <c r="R196" s="41">
        <f t="shared" si="15"/>
        <v>69098165328.78508</v>
      </c>
    </row>
    <row r="197" spans="3:18" x14ac:dyDescent="0.25">
      <c r="C197" s="13" t="s">
        <v>618</v>
      </c>
      <c r="D197" s="58"/>
      <c r="E197" s="41">
        <v>958578234.60000002</v>
      </c>
      <c r="F197" s="41">
        <v>48789</v>
      </c>
      <c r="G197" s="41">
        <v>556364853.9999994</v>
      </c>
      <c r="H197" s="56"/>
      <c r="J197" s="34"/>
      <c r="K197" s="34">
        <v>4.0163000000000002</v>
      </c>
      <c r="M197" s="23"/>
      <c r="N197" s="13" t="str">
        <f t="shared" si="11"/>
        <v>BRASILAGRO</v>
      </c>
      <c r="O197" s="17"/>
      <c r="P197" s="41">
        <f t="shared" si="12"/>
        <v>238671970.37073922</v>
      </c>
      <c r="Q197" s="14">
        <f t="shared" si="13"/>
        <v>48789</v>
      </c>
      <c r="R197" s="41">
        <f t="shared" si="15"/>
        <v>138526717.12770444</v>
      </c>
    </row>
    <row r="198" spans="3:18" x14ac:dyDescent="0.25">
      <c r="C198" s="13" t="s">
        <v>619</v>
      </c>
      <c r="D198" s="58"/>
      <c r="E198" s="41">
        <v>22591435628</v>
      </c>
      <c r="F198" s="41">
        <v>2601832</v>
      </c>
      <c r="G198" s="41">
        <v>45458888986</v>
      </c>
      <c r="H198" s="56"/>
      <c r="J198" s="34"/>
      <c r="K198" s="34">
        <v>4.0163000000000002</v>
      </c>
      <c r="M198" s="23"/>
      <c r="N198" s="13" t="str">
        <f t="shared" si="11"/>
        <v>BRASKEM</v>
      </c>
      <c r="O198" s="17"/>
      <c r="P198" s="41">
        <f t="shared" si="12"/>
        <v>5624937287.5532207</v>
      </c>
      <c r="Q198" s="14">
        <f t="shared" si="13"/>
        <v>2601832</v>
      </c>
      <c r="R198" s="41">
        <f t="shared" si="15"/>
        <v>11318598955.755297</v>
      </c>
    </row>
    <row r="199" spans="3:18" x14ac:dyDescent="0.25">
      <c r="C199" s="13" t="s">
        <v>620</v>
      </c>
      <c r="D199" s="58"/>
      <c r="E199" s="41">
        <v>1698111450</v>
      </c>
      <c r="F199" s="41">
        <v>32</v>
      </c>
      <c r="G199" s="41">
        <v>482882</v>
      </c>
      <c r="H199" s="56"/>
      <c r="J199" s="34"/>
      <c r="K199" s="34">
        <v>4.0163000000000002</v>
      </c>
      <c r="M199" s="23"/>
      <c r="N199" s="13" t="str">
        <f t="shared" si="11"/>
        <v>BRB BANCO</v>
      </c>
      <c r="O199" s="17"/>
      <c r="P199" s="41">
        <f t="shared" si="12"/>
        <v>422804932.40046805</v>
      </c>
      <c r="Q199" s="14">
        <f t="shared" si="13"/>
        <v>32</v>
      </c>
      <c r="R199" s="41">
        <f t="shared" si="15"/>
        <v>120230.56046610064</v>
      </c>
    </row>
    <row r="200" spans="3:18" x14ac:dyDescent="0.25">
      <c r="C200" s="13" t="s">
        <v>621</v>
      </c>
      <c r="D200" s="58"/>
      <c r="E200" s="41">
        <v>29736520803.599998</v>
      </c>
      <c r="F200" s="41">
        <v>4790134</v>
      </c>
      <c r="G200" s="41">
        <v>103397315243.99988</v>
      </c>
      <c r="H200" s="56"/>
      <c r="J200" s="34"/>
      <c r="K200" s="34">
        <v>4.0163000000000002</v>
      </c>
      <c r="M200" s="23"/>
      <c r="N200" s="13" t="str">
        <f t="shared" si="11"/>
        <v>BRF SA</v>
      </c>
      <c r="O200" s="17"/>
      <c r="P200" s="41">
        <f t="shared" si="12"/>
        <v>7403959067.6991253</v>
      </c>
      <c r="Q200" s="14">
        <f t="shared" si="13"/>
        <v>4790134</v>
      </c>
      <c r="R200" s="41">
        <f t="shared" si="15"/>
        <v>25744420298.284458</v>
      </c>
    </row>
    <row r="201" spans="3:18" x14ac:dyDescent="0.25">
      <c r="C201" s="13" t="s">
        <v>622</v>
      </c>
      <c r="D201" s="58"/>
      <c r="E201" s="41" t="s">
        <v>8</v>
      </c>
      <c r="F201" s="41" t="s">
        <v>8</v>
      </c>
      <c r="G201" s="41" t="s">
        <v>8</v>
      </c>
      <c r="H201" s="56"/>
      <c r="J201" s="34"/>
      <c r="K201" s="34">
        <v>4.0163000000000002</v>
      </c>
      <c r="M201" s="23"/>
      <c r="N201" s="13" t="str">
        <f t="shared" ref="N201:N264" si="16">C201</f>
        <v>BRQ</v>
      </c>
      <c r="O201" s="17"/>
      <c r="P201" s="41" t="e">
        <f t="shared" ref="P201:P264" si="17">E201/K201</f>
        <v>#VALUE!</v>
      </c>
      <c r="Q201" s="14" t="str">
        <f t="shared" ref="P201:Q264" si="18">F201</f>
        <v>n.d.</v>
      </c>
      <c r="R201" s="41" t="str">
        <f t="shared" si="15"/>
        <v>n.d.</v>
      </c>
    </row>
    <row r="202" spans="3:18" x14ac:dyDescent="0.25">
      <c r="C202" s="13" t="s">
        <v>623</v>
      </c>
      <c r="D202" s="58"/>
      <c r="E202" s="41">
        <v>60665980974.919998</v>
      </c>
      <c r="F202" s="41">
        <v>3129</v>
      </c>
      <c r="G202" s="41">
        <v>19355490</v>
      </c>
      <c r="H202" s="56"/>
      <c r="J202" s="34"/>
      <c r="K202" s="34">
        <v>4.0163000000000002</v>
      </c>
      <c r="M202" s="23"/>
      <c r="N202" s="13" t="str">
        <f t="shared" si="16"/>
        <v>BTGP BANCO</v>
      </c>
      <c r="O202" s="17"/>
      <c r="P202" s="41">
        <f t="shared" si="17"/>
        <v>15104942602.624304</v>
      </c>
      <c r="Q202" s="14">
        <f t="shared" si="18"/>
        <v>3129</v>
      </c>
      <c r="R202" s="41">
        <f t="shared" si="15"/>
        <v>4819234.1209570998</v>
      </c>
    </row>
    <row r="203" spans="3:18" x14ac:dyDescent="0.25">
      <c r="C203" s="13" t="s">
        <v>624</v>
      </c>
      <c r="D203" s="58"/>
      <c r="E203" s="41">
        <v>37291.26</v>
      </c>
      <c r="F203" s="41" t="s">
        <v>8</v>
      </c>
      <c r="G203" s="41" t="s">
        <v>8</v>
      </c>
      <c r="H203" s="56"/>
      <c r="J203" s="34"/>
      <c r="K203" s="34">
        <v>4.0163000000000002</v>
      </c>
      <c r="M203" s="23"/>
      <c r="N203" s="13" t="str">
        <f t="shared" si="16"/>
        <v>CABINDA PART</v>
      </c>
      <c r="O203" s="17"/>
      <c r="P203" s="41">
        <f t="shared" si="17"/>
        <v>9284.9787117496198</v>
      </c>
      <c r="Q203" s="14" t="str">
        <f t="shared" si="18"/>
        <v>n.d.</v>
      </c>
      <c r="R203" s="41" t="str">
        <f t="shared" si="15"/>
        <v>n.d.</v>
      </c>
    </row>
    <row r="204" spans="3:18" x14ac:dyDescent="0.25">
      <c r="C204" s="13" t="s">
        <v>625</v>
      </c>
      <c r="D204" s="58"/>
      <c r="E204" s="41" t="s">
        <v>8</v>
      </c>
      <c r="F204" s="41" t="s">
        <v>8</v>
      </c>
      <c r="G204" s="41" t="s">
        <v>8</v>
      </c>
      <c r="H204" s="56"/>
      <c r="J204" s="34"/>
      <c r="K204" s="34">
        <v>4.0163000000000002</v>
      </c>
      <c r="M204" s="23"/>
      <c r="N204" s="13" t="str">
        <f t="shared" si="16"/>
        <v>CACONDE PART</v>
      </c>
      <c r="O204" s="17"/>
      <c r="P204" s="41" t="e">
        <f t="shared" si="17"/>
        <v>#VALUE!</v>
      </c>
      <c r="Q204" s="14" t="str">
        <f t="shared" si="18"/>
        <v>n.d.</v>
      </c>
      <c r="R204" s="41" t="str">
        <f t="shared" si="15"/>
        <v>n.d.</v>
      </c>
    </row>
    <row r="205" spans="3:18" x14ac:dyDescent="0.25">
      <c r="C205" s="13" t="s">
        <v>626</v>
      </c>
      <c r="D205" s="58"/>
      <c r="E205" s="41">
        <v>252720081.59999999</v>
      </c>
      <c r="F205" s="41">
        <v>14632</v>
      </c>
      <c r="G205" s="41">
        <v>84991663.99999997</v>
      </c>
      <c r="H205" s="56"/>
      <c r="J205" s="34"/>
      <c r="K205" s="34">
        <v>4.0163000000000002</v>
      </c>
      <c r="M205" s="23"/>
      <c r="N205" s="13" t="str">
        <f t="shared" si="16"/>
        <v>CAMBUCI</v>
      </c>
      <c r="O205" s="17"/>
      <c r="P205" s="41">
        <f t="shared" si="17"/>
        <v>62923606.702686548</v>
      </c>
      <c r="Q205" s="14">
        <f t="shared" si="18"/>
        <v>14632</v>
      </c>
      <c r="R205" s="41">
        <f t="shared" si="15"/>
        <v>21161682.145258065</v>
      </c>
    </row>
    <row r="206" spans="3:18" x14ac:dyDescent="0.25">
      <c r="C206" s="13" t="s">
        <v>627</v>
      </c>
      <c r="D206" s="58"/>
      <c r="E206" s="41">
        <v>2782400000</v>
      </c>
      <c r="F206" s="41">
        <v>739292</v>
      </c>
      <c r="G206" s="41">
        <v>4017254925.9999924</v>
      </c>
      <c r="H206" s="56"/>
      <c r="J206" s="34"/>
      <c r="K206" s="34">
        <v>4.0163000000000002</v>
      </c>
      <c r="M206" s="23"/>
      <c r="N206" s="13" t="str">
        <f t="shared" si="16"/>
        <v>CAMIL</v>
      </c>
      <c r="O206" s="17"/>
      <c r="P206" s="41">
        <f t="shared" si="17"/>
        <v>692776933.99397457</v>
      </c>
      <c r="Q206" s="14">
        <f t="shared" si="18"/>
        <v>739292</v>
      </c>
      <c r="R206" s="41">
        <f t="shared" si="15"/>
        <v>1000237762.6173325</v>
      </c>
    </row>
    <row r="207" spans="3:18" x14ac:dyDescent="0.25">
      <c r="C207" s="13" t="s">
        <v>628</v>
      </c>
      <c r="D207" s="58"/>
      <c r="E207" s="41">
        <v>112.16</v>
      </c>
      <c r="F207" s="41" t="s">
        <v>8</v>
      </c>
      <c r="G207" s="41" t="s">
        <v>8</v>
      </c>
      <c r="H207" s="56"/>
      <c r="J207" s="34"/>
      <c r="K207" s="34">
        <v>4.0163000000000002</v>
      </c>
      <c r="M207" s="23"/>
      <c r="N207" s="13" t="str">
        <f t="shared" si="16"/>
        <v>CAPITALPART</v>
      </c>
      <c r="O207" s="17"/>
      <c r="P207" s="41">
        <f t="shared" si="17"/>
        <v>27.92620073201703</v>
      </c>
      <c r="Q207" s="14" t="str">
        <f t="shared" si="18"/>
        <v>n.d.</v>
      </c>
      <c r="R207" s="41" t="str">
        <f t="shared" si="15"/>
        <v>n.d.</v>
      </c>
    </row>
    <row r="208" spans="3:18" x14ac:dyDescent="0.25">
      <c r="C208" s="13" t="s">
        <v>629</v>
      </c>
      <c r="D208" s="58"/>
      <c r="E208" s="41">
        <v>37321725560.129997</v>
      </c>
      <c r="F208" s="41">
        <v>2088835</v>
      </c>
      <c r="G208" s="41">
        <v>28758176692.00008</v>
      </c>
      <c r="H208" s="56"/>
      <c r="J208" s="34"/>
      <c r="K208" s="34">
        <v>4.0163000000000002</v>
      </c>
      <c r="M208" s="23"/>
      <c r="N208" s="13" t="str">
        <f t="shared" si="16"/>
        <v>CARREFOUR BR</v>
      </c>
      <c r="O208" s="17"/>
      <c r="P208" s="41">
        <f t="shared" si="17"/>
        <v>9292564190.9543591</v>
      </c>
      <c r="Q208" s="14">
        <f t="shared" si="18"/>
        <v>2088835</v>
      </c>
      <c r="R208" s="41">
        <f t="shared" ref="R208:R271" si="19">IF(G208="n.d.","n.d.",G208/K208)</f>
        <v>7160365682.8424368</v>
      </c>
    </row>
    <row r="209" spans="3:18" x14ac:dyDescent="0.25">
      <c r="C209" s="13" t="s">
        <v>630</v>
      </c>
      <c r="D209" s="58"/>
      <c r="E209" s="41">
        <v>10733567424.32</v>
      </c>
      <c r="F209" s="41">
        <v>4</v>
      </c>
      <c r="G209" s="41">
        <v>200702</v>
      </c>
      <c r="H209" s="56"/>
      <c r="J209" s="34"/>
      <c r="K209" s="34">
        <v>4.0163000000000002</v>
      </c>
      <c r="M209" s="23"/>
      <c r="N209" s="13" t="str">
        <f t="shared" si="16"/>
        <v>CASAN</v>
      </c>
      <c r="O209" s="17"/>
      <c r="P209" s="41">
        <f t="shared" si="17"/>
        <v>2672501412.8227472</v>
      </c>
      <c r="Q209" s="14">
        <f t="shared" si="18"/>
        <v>4</v>
      </c>
      <c r="R209" s="41">
        <f t="shared" si="19"/>
        <v>49971.864651544951</v>
      </c>
    </row>
    <row r="210" spans="3:18" x14ac:dyDescent="0.25">
      <c r="C210" s="13" t="s">
        <v>631</v>
      </c>
      <c r="D210" s="58"/>
      <c r="E210" s="41">
        <v>34723800000</v>
      </c>
      <c r="F210" s="41">
        <v>5760799</v>
      </c>
      <c r="G210" s="41">
        <v>58670183053.999763</v>
      </c>
      <c r="H210" s="56"/>
      <c r="J210" s="34"/>
      <c r="K210" s="34">
        <v>4.0163000000000002</v>
      </c>
      <c r="M210" s="23"/>
      <c r="N210" s="13" t="str">
        <f t="shared" si="16"/>
        <v>CCR SA</v>
      </c>
      <c r="O210" s="17"/>
      <c r="P210" s="41">
        <f t="shared" si="17"/>
        <v>8645718696.3125267</v>
      </c>
      <c r="Q210" s="14">
        <f t="shared" si="18"/>
        <v>5760799</v>
      </c>
      <c r="R210" s="41">
        <f t="shared" si="19"/>
        <v>14608018089.784071</v>
      </c>
    </row>
    <row r="211" spans="3:18" x14ac:dyDescent="0.25">
      <c r="C211" s="13" t="s">
        <v>632</v>
      </c>
      <c r="D211" s="58"/>
      <c r="E211" s="41">
        <v>3419470.29</v>
      </c>
      <c r="F211" s="41">
        <v>3924</v>
      </c>
      <c r="G211" s="41">
        <v>7596800</v>
      </c>
      <c r="H211" s="56"/>
      <c r="J211" s="34"/>
      <c r="K211" s="34">
        <v>4.0163000000000002</v>
      </c>
      <c r="M211" s="23"/>
      <c r="N211" s="13" t="str">
        <f t="shared" si="16"/>
        <v>CCX CARVAO</v>
      </c>
      <c r="O211" s="17"/>
      <c r="P211" s="41">
        <f t="shared" si="17"/>
        <v>851398.12514005427</v>
      </c>
      <c r="Q211" s="14">
        <f t="shared" si="18"/>
        <v>3924</v>
      </c>
      <c r="R211" s="41">
        <f t="shared" si="19"/>
        <v>1891492.1694096555</v>
      </c>
    </row>
    <row r="212" spans="3:18" x14ac:dyDescent="0.25">
      <c r="C212" s="13" t="s">
        <v>633</v>
      </c>
      <c r="D212" s="58"/>
      <c r="E212" s="41">
        <v>5166187339.6800003</v>
      </c>
      <c r="F212" s="41">
        <v>175341</v>
      </c>
      <c r="G212" s="41">
        <v>3261606668.0000024</v>
      </c>
      <c r="H212" s="56"/>
      <c r="J212" s="34"/>
      <c r="K212" s="34">
        <v>4.0163000000000002</v>
      </c>
      <c r="M212" s="23"/>
      <c r="N212" s="13" t="str">
        <f t="shared" si="16"/>
        <v>CEA MODAS</v>
      </c>
      <c r="O212" s="17"/>
      <c r="P212" s="41">
        <f t="shared" si="17"/>
        <v>1286305141.4685159</v>
      </c>
      <c r="Q212" s="14">
        <f t="shared" si="18"/>
        <v>175341</v>
      </c>
      <c r="R212" s="41">
        <f t="shared" si="19"/>
        <v>812092390.50867772</v>
      </c>
    </row>
    <row r="213" spans="3:18" x14ac:dyDescent="0.25">
      <c r="C213" s="13" t="s">
        <v>634</v>
      </c>
      <c r="D213" s="58"/>
      <c r="E213" s="41">
        <v>733384778.95000005</v>
      </c>
      <c r="F213" s="41">
        <v>1910</v>
      </c>
      <c r="G213" s="41">
        <v>44099875.999999993</v>
      </c>
      <c r="H213" s="56"/>
      <c r="J213" s="34"/>
      <c r="K213" s="34">
        <v>4.0163000000000002</v>
      </c>
      <c r="M213" s="23"/>
      <c r="N213" s="13" t="str">
        <f t="shared" si="16"/>
        <v>CEB</v>
      </c>
      <c r="O213" s="17"/>
      <c r="P213" s="41">
        <f t="shared" si="17"/>
        <v>182602091.21579564</v>
      </c>
      <c r="Q213" s="14">
        <f t="shared" si="18"/>
        <v>1910</v>
      </c>
      <c r="R213" s="41">
        <f t="shared" si="19"/>
        <v>10980224.584816869</v>
      </c>
    </row>
    <row r="214" spans="3:18" x14ac:dyDescent="0.25">
      <c r="C214" s="13" t="s">
        <v>635</v>
      </c>
      <c r="D214" s="58"/>
      <c r="E214" s="41">
        <v>78669202.239999995</v>
      </c>
      <c r="F214" s="41">
        <v>2243</v>
      </c>
      <c r="G214" s="41">
        <v>11040196</v>
      </c>
      <c r="H214" s="56"/>
      <c r="J214" s="34"/>
      <c r="K214" s="34">
        <v>4.0163000000000002</v>
      </c>
      <c r="M214" s="23"/>
      <c r="N214" s="13" t="str">
        <f t="shared" si="16"/>
        <v>CEDRO</v>
      </c>
      <c r="O214" s="17"/>
      <c r="P214" s="41">
        <f t="shared" si="17"/>
        <v>19587481.572591685</v>
      </c>
      <c r="Q214" s="14">
        <f t="shared" si="18"/>
        <v>2243</v>
      </c>
      <c r="R214" s="41">
        <f t="shared" si="19"/>
        <v>2748847.4466548814</v>
      </c>
    </row>
    <row r="215" spans="3:18" x14ac:dyDescent="0.25">
      <c r="C215" s="13" t="s">
        <v>636</v>
      </c>
      <c r="D215" s="58"/>
      <c r="E215" s="41">
        <v>968074600</v>
      </c>
      <c r="F215" s="41">
        <v>25</v>
      </c>
      <c r="G215" s="41">
        <v>796020</v>
      </c>
      <c r="H215" s="56"/>
      <c r="J215" s="34"/>
      <c r="K215" s="34">
        <v>4.0163000000000002</v>
      </c>
      <c r="M215" s="23"/>
      <c r="N215" s="13" t="str">
        <f t="shared" si="16"/>
        <v>CEEE-D</v>
      </c>
      <c r="O215" s="17"/>
      <c r="P215" s="41">
        <f t="shared" si="17"/>
        <v>241036426.56176081</v>
      </c>
      <c r="Q215" s="14">
        <f t="shared" si="18"/>
        <v>25</v>
      </c>
      <c r="R215" s="41">
        <f t="shared" si="19"/>
        <v>198197.3458158006</v>
      </c>
    </row>
    <row r="216" spans="3:18" x14ac:dyDescent="0.25">
      <c r="C216" s="13" t="s">
        <v>637</v>
      </c>
      <c r="D216" s="58"/>
      <c r="E216" s="41">
        <v>3102759140</v>
      </c>
      <c r="F216" s="41">
        <v>82</v>
      </c>
      <c r="G216" s="41">
        <v>6369670</v>
      </c>
      <c r="H216" s="56"/>
      <c r="J216" s="34"/>
      <c r="K216" s="34">
        <v>4.0163000000000002</v>
      </c>
      <c r="M216" s="23"/>
      <c r="N216" s="13" t="str">
        <f t="shared" si="16"/>
        <v>CEEE-GT</v>
      </c>
      <c r="O216" s="17"/>
      <c r="P216" s="41">
        <f t="shared" si="17"/>
        <v>772541677.66352117</v>
      </c>
      <c r="Q216" s="14">
        <f t="shared" si="18"/>
        <v>82</v>
      </c>
      <c r="R216" s="41">
        <f t="shared" si="19"/>
        <v>1585954.7344570872</v>
      </c>
    </row>
    <row r="217" spans="3:18" x14ac:dyDescent="0.25">
      <c r="C217" s="13" t="s">
        <v>638</v>
      </c>
      <c r="D217" s="58"/>
      <c r="E217" s="41">
        <v>12210762535.959999</v>
      </c>
      <c r="F217" s="41">
        <v>8</v>
      </c>
      <c r="G217" s="41">
        <v>171340</v>
      </c>
      <c r="H217" s="56"/>
      <c r="J217" s="34"/>
      <c r="K217" s="34">
        <v>4.0163000000000002</v>
      </c>
      <c r="M217" s="23"/>
      <c r="N217" s="13" t="str">
        <f t="shared" si="16"/>
        <v>CEG</v>
      </c>
      <c r="O217" s="17"/>
      <c r="P217" s="41">
        <f t="shared" si="17"/>
        <v>3040301405.7615213</v>
      </c>
      <c r="Q217" s="14">
        <f t="shared" si="18"/>
        <v>8</v>
      </c>
      <c r="R217" s="41">
        <f t="shared" si="19"/>
        <v>42661.155790155113</v>
      </c>
    </row>
    <row r="218" spans="3:18" x14ac:dyDescent="0.25">
      <c r="C218" s="13" t="s">
        <v>639</v>
      </c>
      <c r="D218" s="58"/>
      <c r="E218" s="41">
        <v>1800090794.8299999</v>
      </c>
      <c r="F218" s="41">
        <v>5686</v>
      </c>
      <c r="G218" s="41">
        <v>194038084</v>
      </c>
      <c r="H218" s="56"/>
      <c r="J218" s="34"/>
      <c r="K218" s="34">
        <v>4.0163000000000002</v>
      </c>
      <c r="M218" s="23"/>
      <c r="N218" s="13" t="str">
        <f t="shared" si="16"/>
        <v>CELESC</v>
      </c>
      <c r="O218" s="17"/>
      <c r="P218" s="41">
        <f t="shared" si="17"/>
        <v>448196298.789931</v>
      </c>
      <c r="Q218" s="14">
        <f t="shared" si="18"/>
        <v>5686</v>
      </c>
      <c r="R218" s="41">
        <f t="shared" si="19"/>
        <v>48312646.963623233</v>
      </c>
    </row>
    <row r="219" spans="3:18" x14ac:dyDescent="0.25">
      <c r="C219" s="13" t="s">
        <v>640</v>
      </c>
      <c r="D219" s="58"/>
      <c r="E219" s="41">
        <v>1369963482.8</v>
      </c>
      <c r="F219" s="41">
        <v>644</v>
      </c>
      <c r="G219" s="41">
        <v>8713048</v>
      </c>
      <c r="H219" s="56"/>
      <c r="J219" s="34"/>
      <c r="K219" s="34">
        <v>4.0163000000000002</v>
      </c>
      <c r="M219" s="23"/>
      <c r="N219" s="13" t="str">
        <f t="shared" si="16"/>
        <v>CELGPAR</v>
      </c>
      <c r="O219" s="17"/>
      <c r="P219" s="41">
        <f t="shared" si="17"/>
        <v>341100884.59527421</v>
      </c>
      <c r="Q219" s="14">
        <f t="shared" si="18"/>
        <v>644</v>
      </c>
      <c r="R219" s="41">
        <f t="shared" si="19"/>
        <v>2169421.6069516717</v>
      </c>
    </row>
    <row r="220" spans="3:18" x14ac:dyDescent="0.25">
      <c r="C220" s="13" t="s">
        <v>641</v>
      </c>
      <c r="D220" s="58"/>
      <c r="E220" s="41">
        <v>6359456575.9899998</v>
      </c>
      <c r="F220" s="41">
        <v>26671</v>
      </c>
      <c r="G220" s="41">
        <v>105611314</v>
      </c>
      <c r="H220" s="56"/>
      <c r="J220" s="34"/>
      <c r="K220" s="34">
        <v>4.0163000000000002</v>
      </c>
      <c r="M220" s="23"/>
      <c r="N220" s="13" t="str">
        <f t="shared" si="16"/>
        <v>CELPA</v>
      </c>
      <c r="O220" s="17"/>
      <c r="P220" s="41">
        <f t="shared" si="17"/>
        <v>1583411741.1523042</v>
      </c>
      <c r="Q220" s="14">
        <f t="shared" si="18"/>
        <v>26671</v>
      </c>
      <c r="R220" s="41">
        <f t="shared" si="19"/>
        <v>26295673.629957922</v>
      </c>
    </row>
    <row r="221" spans="3:18" x14ac:dyDescent="0.25">
      <c r="C221" s="13" t="s">
        <v>642</v>
      </c>
      <c r="D221" s="58"/>
      <c r="E221" s="41">
        <v>1732771687.6899998</v>
      </c>
      <c r="F221" s="41">
        <v>124</v>
      </c>
      <c r="G221" s="41">
        <v>1792058</v>
      </c>
      <c r="H221" s="56"/>
      <c r="J221" s="34"/>
      <c r="K221" s="34">
        <v>4.0163000000000002</v>
      </c>
      <c r="M221" s="23"/>
      <c r="N221" s="13" t="str">
        <f t="shared" si="16"/>
        <v>CELPE</v>
      </c>
      <c r="O221" s="17"/>
      <c r="P221" s="41">
        <f t="shared" si="17"/>
        <v>431434825.01058179</v>
      </c>
      <c r="Q221" s="14">
        <f t="shared" si="18"/>
        <v>124</v>
      </c>
      <c r="R221" s="41">
        <f t="shared" si="19"/>
        <v>446196.25028010854</v>
      </c>
    </row>
    <row r="222" spans="3:18" x14ac:dyDescent="0.25">
      <c r="C222" s="13" t="s">
        <v>643</v>
      </c>
      <c r="D222" s="58"/>
      <c r="E222" s="41">
        <v>520163396.10000002</v>
      </c>
      <c r="F222" s="41">
        <v>13453</v>
      </c>
      <c r="G222" s="41">
        <v>40124088</v>
      </c>
      <c r="H222" s="56"/>
      <c r="J222" s="34"/>
      <c r="K222" s="34">
        <v>4.0163000000000002</v>
      </c>
      <c r="M222" s="23"/>
      <c r="N222" s="13" t="str">
        <f t="shared" si="16"/>
        <v>CELUL IRANI</v>
      </c>
      <c r="O222" s="17"/>
      <c r="P222" s="41">
        <f t="shared" si="17"/>
        <v>129513083.21091552</v>
      </c>
      <c r="Q222" s="14">
        <f t="shared" si="18"/>
        <v>13453</v>
      </c>
      <c r="R222" s="41">
        <f t="shared" si="19"/>
        <v>9990311.4807160813</v>
      </c>
    </row>
    <row r="223" spans="3:18" x14ac:dyDescent="0.25">
      <c r="C223" s="13" t="s">
        <v>644</v>
      </c>
      <c r="D223" s="58"/>
      <c r="E223" s="41">
        <v>7879185313.0099993</v>
      </c>
      <c r="F223" s="41">
        <v>137</v>
      </c>
      <c r="G223" s="41">
        <v>3820916.0000000019</v>
      </c>
      <c r="H223" s="56"/>
      <c r="J223" s="34"/>
      <c r="K223" s="34">
        <v>4.0163000000000002</v>
      </c>
      <c r="M223" s="23"/>
      <c r="N223" s="13" t="str">
        <f t="shared" si="16"/>
        <v>CEMAR</v>
      </c>
      <c r="O223" s="17"/>
      <c r="P223" s="41">
        <f t="shared" si="17"/>
        <v>1961801985.1629608</v>
      </c>
      <c r="Q223" s="14">
        <f t="shared" si="18"/>
        <v>137</v>
      </c>
      <c r="R223" s="41">
        <f t="shared" si="19"/>
        <v>951352.23962353449</v>
      </c>
    </row>
    <row r="224" spans="3:18" x14ac:dyDescent="0.25">
      <c r="C224" s="13" t="s">
        <v>645</v>
      </c>
      <c r="D224" s="58"/>
      <c r="E224" s="41">
        <v>51368255</v>
      </c>
      <c r="F224" s="41">
        <v>1258</v>
      </c>
      <c r="G224" s="41">
        <v>19080112</v>
      </c>
      <c r="H224" s="56"/>
      <c r="J224" s="34"/>
      <c r="K224" s="34">
        <v>4.0163000000000002</v>
      </c>
      <c r="M224" s="23"/>
      <c r="N224" s="13" t="str">
        <f t="shared" si="16"/>
        <v>CEMEPE</v>
      </c>
      <c r="O224" s="17"/>
      <c r="P224" s="41">
        <f t="shared" si="17"/>
        <v>12789944.725244628</v>
      </c>
      <c r="Q224" s="14">
        <f t="shared" si="18"/>
        <v>1258</v>
      </c>
      <c r="R224" s="41">
        <f t="shared" si="19"/>
        <v>4750669.0237283073</v>
      </c>
    </row>
    <row r="225" spans="3:18" x14ac:dyDescent="0.25">
      <c r="C225" s="13" t="s">
        <v>646</v>
      </c>
      <c r="D225" s="58"/>
      <c r="E225" s="41">
        <v>19812028041.720001</v>
      </c>
      <c r="F225" s="41">
        <v>6418109</v>
      </c>
      <c r="G225" s="41">
        <v>81169905833.999908</v>
      </c>
      <c r="H225" s="56"/>
      <c r="J225" s="34"/>
      <c r="K225" s="34">
        <v>4.0163000000000002</v>
      </c>
      <c r="M225" s="23"/>
      <c r="N225" s="13" t="str">
        <f t="shared" si="16"/>
        <v>CEMIG</v>
      </c>
      <c r="O225" s="17"/>
      <c r="P225" s="41">
        <f t="shared" si="17"/>
        <v>4932905420.8400764</v>
      </c>
      <c r="Q225" s="14">
        <f t="shared" si="18"/>
        <v>6418109</v>
      </c>
      <c r="R225" s="41">
        <f t="shared" si="19"/>
        <v>20210120218.609142</v>
      </c>
    </row>
    <row r="226" spans="3:18" x14ac:dyDescent="0.25">
      <c r="C226" s="13" t="s">
        <v>647</v>
      </c>
      <c r="D226" s="58"/>
      <c r="E226" s="41">
        <v>5677999228.1599998</v>
      </c>
      <c r="F226" s="41">
        <v>469278</v>
      </c>
      <c r="G226" s="41">
        <v>7097436689.9999866</v>
      </c>
      <c r="H226" s="56"/>
      <c r="J226" s="34"/>
      <c r="K226" s="34">
        <v>4.0163000000000002</v>
      </c>
      <c r="M226" s="23"/>
      <c r="N226" s="13" t="str">
        <f t="shared" si="16"/>
        <v>CENTAURO</v>
      </c>
      <c r="O226" s="17"/>
      <c r="P226" s="41">
        <f t="shared" si="17"/>
        <v>1413738821.3430271</v>
      </c>
      <c r="Q226" s="14">
        <f t="shared" si="18"/>
        <v>469278</v>
      </c>
      <c r="R226" s="41">
        <f t="shared" si="19"/>
        <v>1767158003.6351831</v>
      </c>
    </row>
    <row r="227" spans="3:18" x14ac:dyDescent="0.25">
      <c r="C227" s="13" t="s">
        <v>648</v>
      </c>
      <c r="D227" s="58"/>
      <c r="E227" s="41">
        <v>9715133697.6500015</v>
      </c>
      <c r="F227" s="41">
        <v>927788</v>
      </c>
      <c r="G227" s="41">
        <v>15475143120.000013</v>
      </c>
      <c r="H227" s="56"/>
      <c r="J227" s="34"/>
      <c r="K227" s="34">
        <v>4.0163000000000002</v>
      </c>
      <c r="M227" s="23"/>
      <c r="N227" s="13" t="str">
        <f t="shared" si="16"/>
        <v>CESP</v>
      </c>
      <c r="O227" s="17"/>
      <c r="P227" s="41">
        <f t="shared" si="17"/>
        <v>2418926299.7410555</v>
      </c>
      <c r="Q227" s="14">
        <f t="shared" si="18"/>
        <v>927788</v>
      </c>
      <c r="R227" s="41">
        <f t="shared" si="19"/>
        <v>3853084460.8221531</v>
      </c>
    </row>
    <row r="228" spans="3:18" x14ac:dyDescent="0.25">
      <c r="C228" s="13" t="s">
        <v>649</v>
      </c>
      <c r="D228" s="58"/>
      <c r="E228" s="41">
        <v>5210838020.2200003</v>
      </c>
      <c r="F228" s="41">
        <v>1847928</v>
      </c>
      <c r="G228" s="41">
        <v>25051162668.000172</v>
      </c>
      <c r="H228" s="56"/>
      <c r="J228" s="34"/>
      <c r="K228" s="34">
        <v>4.0163000000000002</v>
      </c>
      <c r="M228" s="23"/>
      <c r="N228" s="13" t="str">
        <f t="shared" si="16"/>
        <v>CIA HERING</v>
      </c>
      <c r="O228" s="17"/>
      <c r="P228" s="41">
        <f t="shared" si="17"/>
        <v>1297422508.3335409</v>
      </c>
      <c r="Q228" s="14">
        <f t="shared" si="18"/>
        <v>1847928</v>
      </c>
      <c r="R228" s="41">
        <f t="shared" si="19"/>
        <v>6237373370.515193</v>
      </c>
    </row>
    <row r="229" spans="3:18" x14ac:dyDescent="0.25">
      <c r="C229" s="13" t="s">
        <v>650</v>
      </c>
      <c r="D229" s="58"/>
      <c r="E229" s="41">
        <v>21191157475.799999</v>
      </c>
      <c r="F229" s="41">
        <v>6146028</v>
      </c>
      <c r="G229" s="41">
        <v>69006793482.000275</v>
      </c>
      <c r="H229" s="56"/>
      <c r="J229" s="34"/>
      <c r="K229" s="34">
        <v>4.0163000000000002</v>
      </c>
      <c r="M229" s="23"/>
      <c r="N229" s="13" t="str">
        <f t="shared" si="16"/>
        <v>CIELO</v>
      </c>
      <c r="O229" s="17"/>
      <c r="P229" s="41">
        <f t="shared" si="17"/>
        <v>5276288493.3396406</v>
      </c>
      <c r="Q229" s="14">
        <f t="shared" si="18"/>
        <v>6146028</v>
      </c>
      <c r="R229" s="41">
        <f t="shared" si="19"/>
        <v>17181683012.22525</v>
      </c>
    </row>
    <row r="230" spans="3:18" x14ac:dyDescent="0.25">
      <c r="C230" s="13" t="s">
        <v>651</v>
      </c>
      <c r="D230" s="58"/>
      <c r="E230" s="41">
        <v>5662076.1699999999</v>
      </c>
      <c r="F230" s="41" t="s">
        <v>8</v>
      </c>
      <c r="G230" s="41" t="s">
        <v>8</v>
      </c>
      <c r="H230" s="56"/>
      <c r="J230" s="34"/>
      <c r="K230" s="34">
        <v>4.0163000000000002</v>
      </c>
      <c r="M230" s="23"/>
      <c r="N230" s="13" t="str">
        <f t="shared" si="16"/>
        <v>CIMS</v>
      </c>
      <c r="O230" s="17"/>
      <c r="P230" s="41">
        <f t="shared" si="17"/>
        <v>1409774.2125837211</v>
      </c>
      <c r="Q230" s="14" t="str">
        <f t="shared" si="18"/>
        <v>n.d.</v>
      </c>
      <c r="R230" s="41" t="str">
        <f t="shared" si="19"/>
        <v>n.d.</v>
      </c>
    </row>
    <row r="231" spans="3:18" x14ac:dyDescent="0.25">
      <c r="C231" s="13" t="s">
        <v>652</v>
      </c>
      <c r="D231" s="58"/>
      <c r="E231" s="41" t="s">
        <v>8</v>
      </c>
      <c r="F231" s="41" t="s">
        <v>8</v>
      </c>
      <c r="G231" s="41" t="s">
        <v>8</v>
      </c>
      <c r="H231" s="56"/>
      <c r="J231" s="34"/>
      <c r="K231" s="34">
        <v>4.0163000000000002</v>
      </c>
      <c r="M231" s="23"/>
      <c r="N231" s="13" t="str">
        <f t="shared" si="16"/>
        <v>CINESYSTEM</v>
      </c>
      <c r="O231" s="17"/>
      <c r="P231" s="41" t="e">
        <f t="shared" si="17"/>
        <v>#VALUE!</v>
      </c>
      <c r="Q231" s="14" t="str">
        <f t="shared" si="18"/>
        <v>n.d.</v>
      </c>
      <c r="R231" s="41" t="str">
        <f t="shared" si="19"/>
        <v>n.d.</v>
      </c>
    </row>
    <row r="232" spans="3:18" x14ac:dyDescent="0.25">
      <c r="C232" s="13" t="s">
        <v>653</v>
      </c>
      <c r="D232" s="58"/>
      <c r="E232" s="41">
        <v>9824261032.7399998</v>
      </c>
      <c r="F232" s="41">
        <v>426</v>
      </c>
      <c r="G232" s="41">
        <v>7180974</v>
      </c>
      <c r="H232" s="56"/>
      <c r="J232" s="34"/>
      <c r="K232" s="34">
        <v>4.0163000000000002</v>
      </c>
      <c r="M232" s="23"/>
      <c r="N232" s="13" t="str">
        <f t="shared" si="16"/>
        <v>COELBA</v>
      </c>
      <c r="O232" s="17"/>
      <c r="P232" s="41">
        <f t="shared" si="17"/>
        <v>2446097411.2342205</v>
      </c>
      <c r="Q232" s="14">
        <f t="shared" si="18"/>
        <v>426</v>
      </c>
      <c r="R232" s="41">
        <f t="shared" si="19"/>
        <v>1787957.5728904712</v>
      </c>
    </row>
    <row r="233" spans="3:18" x14ac:dyDescent="0.25">
      <c r="C233" s="13" t="s">
        <v>654</v>
      </c>
      <c r="D233" s="58"/>
      <c r="E233" s="41">
        <v>4280000656</v>
      </c>
      <c r="F233" s="41">
        <v>16256</v>
      </c>
      <c r="G233" s="41">
        <v>1140109600.0000007</v>
      </c>
      <c r="H233" s="56"/>
      <c r="J233" s="34"/>
      <c r="K233" s="34">
        <v>4.0163000000000002</v>
      </c>
      <c r="M233" s="23"/>
      <c r="N233" s="13" t="str">
        <f t="shared" si="16"/>
        <v>COELCE</v>
      </c>
      <c r="O233" s="17"/>
      <c r="P233" s="41">
        <f t="shared" si="17"/>
        <v>1065657609.2423375</v>
      </c>
      <c r="Q233" s="14">
        <f t="shared" si="18"/>
        <v>16256</v>
      </c>
      <c r="R233" s="41">
        <f t="shared" si="19"/>
        <v>283870627.19418389</v>
      </c>
    </row>
    <row r="234" spans="3:18" x14ac:dyDescent="0.25">
      <c r="C234" s="13" t="s">
        <v>655</v>
      </c>
      <c r="D234" s="58"/>
      <c r="E234" s="41">
        <v>16853544111.5</v>
      </c>
      <c r="F234" s="41">
        <v>1303438</v>
      </c>
      <c r="G234" s="41">
        <v>15469123042.000048</v>
      </c>
      <c r="H234" s="56"/>
      <c r="J234" s="34"/>
      <c r="K234" s="34">
        <v>4.0163000000000002</v>
      </c>
      <c r="M234" s="23"/>
      <c r="N234" s="13" t="str">
        <f t="shared" si="16"/>
        <v>COGNA ON</v>
      </c>
      <c r="O234" s="17"/>
      <c r="P234" s="41">
        <f t="shared" si="17"/>
        <v>4196286161.7658043</v>
      </c>
      <c r="Q234" s="14">
        <f t="shared" si="18"/>
        <v>1303438</v>
      </c>
      <c r="R234" s="41">
        <f t="shared" si="19"/>
        <v>3851585549.3862629</v>
      </c>
    </row>
    <row r="235" spans="3:18" x14ac:dyDescent="0.25">
      <c r="C235" s="13" t="s">
        <v>656</v>
      </c>
      <c r="D235" s="58"/>
      <c r="E235" s="41">
        <v>12580511109.5</v>
      </c>
      <c r="F235" s="41">
        <v>32656</v>
      </c>
      <c r="G235" s="41">
        <v>1648507592.0000007</v>
      </c>
      <c r="H235" s="56"/>
      <c r="J235" s="34"/>
      <c r="K235" s="34">
        <v>4.0163000000000002</v>
      </c>
      <c r="M235" s="23"/>
      <c r="N235" s="13" t="str">
        <f t="shared" si="16"/>
        <v>COMGAS</v>
      </c>
      <c r="O235" s="17"/>
      <c r="P235" s="41">
        <f t="shared" si="17"/>
        <v>3132363396.5341234</v>
      </c>
      <c r="Q235" s="14">
        <f t="shared" si="18"/>
        <v>32656</v>
      </c>
      <c r="R235" s="41">
        <f t="shared" si="19"/>
        <v>410454296.74078149</v>
      </c>
    </row>
    <row r="236" spans="3:18" x14ac:dyDescent="0.25">
      <c r="C236" s="13" t="s">
        <v>657</v>
      </c>
      <c r="D236" s="58"/>
      <c r="E236" s="41">
        <v>152319913.19</v>
      </c>
      <c r="F236" s="41" t="s">
        <v>8</v>
      </c>
      <c r="G236" s="41" t="s">
        <v>8</v>
      </c>
      <c r="H236" s="56"/>
      <c r="J236" s="34"/>
      <c r="K236" s="34">
        <v>4.0163000000000002</v>
      </c>
      <c r="M236" s="23"/>
      <c r="N236" s="13" t="str">
        <f t="shared" si="16"/>
        <v>CONC RIO TER</v>
      </c>
      <c r="O236" s="17"/>
      <c r="P236" s="41">
        <f t="shared" si="17"/>
        <v>37925432.161442123</v>
      </c>
      <c r="Q236" s="14" t="str">
        <f t="shared" si="18"/>
        <v>n.d.</v>
      </c>
      <c r="R236" s="41" t="str">
        <f t="shared" si="19"/>
        <v>n.d.</v>
      </c>
    </row>
    <row r="237" spans="3:18" x14ac:dyDescent="0.25">
      <c r="C237" s="13" t="s">
        <v>658</v>
      </c>
      <c r="D237" s="58"/>
      <c r="E237" s="41">
        <v>24602043.52</v>
      </c>
      <c r="F237" s="41">
        <v>5</v>
      </c>
      <c r="G237" s="41">
        <v>70016</v>
      </c>
      <c r="H237" s="56"/>
      <c r="J237" s="34"/>
      <c r="K237" s="34">
        <v>4.0163000000000002</v>
      </c>
      <c r="M237" s="23"/>
      <c r="N237" s="13" t="str">
        <f t="shared" si="16"/>
        <v>CONST A LIND</v>
      </c>
      <c r="O237" s="17"/>
      <c r="P237" s="41">
        <f t="shared" si="17"/>
        <v>6125549.2667380422</v>
      </c>
      <c r="Q237" s="14">
        <f t="shared" si="18"/>
        <v>5</v>
      </c>
      <c r="R237" s="41">
        <f t="shared" si="19"/>
        <v>17432.960685207778</v>
      </c>
    </row>
    <row r="238" spans="3:18" x14ac:dyDescent="0.25">
      <c r="C238" s="13" t="s">
        <v>659</v>
      </c>
      <c r="D238" s="58"/>
      <c r="E238" s="41">
        <v>8681177565.2700005</v>
      </c>
      <c r="F238" s="41">
        <v>823320</v>
      </c>
      <c r="G238" s="41">
        <v>19989816969.999958</v>
      </c>
      <c r="H238" s="56"/>
      <c r="J238" s="34"/>
      <c r="K238" s="34">
        <v>4.0163000000000002</v>
      </c>
      <c r="M238" s="23"/>
      <c r="N238" s="13" t="str">
        <f t="shared" si="16"/>
        <v>COPASA</v>
      </c>
      <c r="O238" s="17"/>
      <c r="P238" s="41">
        <f t="shared" si="17"/>
        <v>2161486334.5043945</v>
      </c>
      <c r="Q238" s="14">
        <f t="shared" si="18"/>
        <v>823320</v>
      </c>
      <c r="R238" s="41">
        <f t="shared" si="19"/>
        <v>4977172265.5180035</v>
      </c>
    </row>
    <row r="239" spans="3:18" x14ac:dyDescent="0.25">
      <c r="C239" s="13" t="s">
        <v>660</v>
      </c>
      <c r="D239" s="58"/>
      <c r="E239" s="41">
        <v>17849668397.150002</v>
      </c>
      <c r="F239" s="41">
        <v>1316196</v>
      </c>
      <c r="G239" s="41">
        <v>25542884059.999897</v>
      </c>
      <c r="H239" s="56"/>
      <c r="J239" s="34"/>
      <c r="K239" s="34">
        <v>4.0163000000000002</v>
      </c>
      <c r="M239" s="23"/>
      <c r="N239" s="13" t="str">
        <f t="shared" si="16"/>
        <v>COPEL</v>
      </c>
      <c r="O239" s="17"/>
      <c r="P239" s="41">
        <f t="shared" si="17"/>
        <v>4444306550.0958595</v>
      </c>
      <c r="Q239" s="14">
        <f t="shared" si="18"/>
        <v>1316196</v>
      </c>
      <c r="R239" s="41">
        <f t="shared" si="19"/>
        <v>6359804810.397604</v>
      </c>
    </row>
    <row r="240" spans="3:18" x14ac:dyDescent="0.25">
      <c r="C240" s="13" t="s">
        <v>661</v>
      </c>
      <c r="D240" s="58"/>
      <c r="E240" s="41">
        <v>1620710</v>
      </c>
      <c r="F240" s="41">
        <v>10</v>
      </c>
      <c r="G240" s="41">
        <v>163598</v>
      </c>
      <c r="H240" s="56"/>
      <c r="J240" s="34"/>
      <c r="K240" s="34">
        <v>4.0163000000000002</v>
      </c>
      <c r="M240" s="23"/>
      <c r="N240" s="13" t="str">
        <f t="shared" si="16"/>
        <v>COR RIBEIRO</v>
      </c>
      <c r="O240" s="17"/>
      <c r="P240" s="41">
        <f t="shared" si="17"/>
        <v>403533.10260687693</v>
      </c>
      <c r="Q240" s="14">
        <f t="shared" si="18"/>
        <v>10</v>
      </c>
      <c r="R240" s="41">
        <f t="shared" si="19"/>
        <v>40733.510942907647</v>
      </c>
    </row>
    <row r="241" spans="3:18" x14ac:dyDescent="0.25">
      <c r="C241" s="13" t="s">
        <v>662</v>
      </c>
      <c r="D241" s="58"/>
      <c r="E241" s="41">
        <v>24480441000</v>
      </c>
      <c r="F241" s="41">
        <v>2252919</v>
      </c>
      <c r="G241" s="41">
        <v>39085616028.000069</v>
      </c>
      <c r="H241" s="56"/>
      <c r="J241" s="34"/>
      <c r="K241" s="34">
        <v>4.0163000000000002</v>
      </c>
      <c r="M241" s="23"/>
      <c r="N241" s="13" t="str">
        <f t="shared" si="16"/>
        <v>COSAN</v>
      </c>
      <c r="O241" s="17"/>
      <c r="P241" s="41">
        <f t="shared" si="17"/>
        <v>6095272016.532629</v>
      </c>
      <c r="Q241" s="14">
        <f t="shared" si="18"/>
        <v>2252919</v>
      </c>
      <c r="R241" s="41">
        <f t="shared" si="19"/>
        <v>9731747137.4150505</v>
      </c>
    </row>
    <row r="242" spans="3:18" x14ac:dyDescent="0.25">
      <c r="C242" s="13" t="s">
        <v>663</v>
      </c>
      <c r="D242" s="58"/>
      <c r="E242" s="41">
        <v>9936159969.4500008</v>
      </c>
      <c r="F242" s="41">
        <v>435660</v>
      </c>
      <c r="G242" s="41">
        <v>3897328916.0000134</v>
      </c>
      <c r="H242" s="56"/>
      <c r="J242" s="34"/>
      <c r="K242" s="34">
        <v>4.0163000000000002</v>
      </c>
      <c r="M242" s="23"/>
      <c r="N242" s="13" t="str">
        <f t="shared" si="16"/>
        <v>COSAN LOG</v>
      </c>
      <c r="O242" s="17"/>
      <c r="P242" s="41">
        <f t="shared" si="17"/>
        <v>2473958611.022583</v>
      </c>
      <c r="Q242" s="14">
        <f t="shared" si="18"/>
        <v>435660</v>
      </c>
      <c r="R242" s="41">
        <f t="shared" si="19"/>
        <v>970377938.89898992</v>
      </c>
    </row>
    <row r="243" spans="3:18" x14ac:dyDescent="0.25">
      <c r="C243" s="13" t="s">
        <v>664</v>
      </c>
      <c r="D243" s="58"/>
      <c r="E243" s="41">
        <v>3008674123.8600001</v>
      </c>
      <c r="F243" s="41">
        <v>359</v>
      </c>
      <c r="G243" s="41">
        <v>2450112</v>
      </c>
      <c r="H243" s="56"/>
      <c r="J243" s="34"/>
      <c r="K243" s="34">
        <v>4.0163000000000002</v>
      </c>
      <c r="M243" s="23"/>
      <c r="N243" s="13" t="str">
        <f t="shared" si="16"/>
        <v>COSERN</v>
      </c>
      <c r="O243" s="17"/>
      <c r="P243" s="41">
        <f t="shared" si="17"/>
        <v>749115883.73876452</v>
      </c>
      <c r="Q243" s="14">
        <f t="shared" si="18"/>
        <v>359</v>
      </c>
      <c r="R243" s="41">
        <f t="shared" si="19"/>
        <v>610042.07852999028</v>
      </c>
    </row>
    <row r="244" spans="3:18" x14ac:dyDescent="0.25">
      <c r="C244" s="13" t="s">
        <v>665</v>
      </c>
      <c r="D244" s="58"/>
      <c r="E244" s="41">
        <v>291245742.75999999</v>
      </c>
      <c r="F244" s="41">
        <v>14058</v>
      </c>
      <c r="G244" s="41">
        <v>107513498</v>
      </c>
      <c r="H244" s="56"/>
      <c r="J244" s="34"/>
      <c r="K244" s="34">
        <v>4.0163000000000002</v>
      </c>
      <c r="M244" s="23"/>
      <c r="N244" s="13" t="str">
        <f t="shared" si="16"/>
        <v>COTEMINAS</v>
      </c>
      <c r="O244" s="17"/>
      <c r="P244" s="41">
        <f t="shared" si="17"/>
        <v>72515933.261957511</v>
      </c>
      <c r="Q244" s="14">
        <f t="shared" si="18"/>
        <v>14058</v>
      </c>
      <c r="R244" s="41">
        <f t="shared" si="19"/>
        <v>26769289.644697856</v>
      </c>
    </row>
    <row r="245" spans="3:18" x14ac:dyDescent="0.25">
      <c r="C245" s="13" t="s">
        <v>666</v>
      </c>
      <c r="D245" s="58"/>
      <c r="E245" s="41">
        <v>36399717759.599998</v>
      </c>
      <c r="F245" s="41">
        <v>1316764</v>
      </c>
      <c r="G245" s="41">
        <v>29582555861.999962</v>
      </c>
      <c r="H245" s="56"/>
      <c r="J245" s="34"/>
      <c r="K245" s="34">
        <v>4.0163000000000002</v>
      </c>
      <c r="M245" s="23"/>
      <c r="N245" s="13" t="str">
        <f t="shared" si="16"/>
        <v>CPFL ENERGIA</v>
      </c>
      <c r="O245" s="17"/>
      <c r="P245" s="41">
        <f t="shared" si="17"/>
        <v>9062997724.1739902</v>
      </c>
      <c r="Q245" s="14">
        <f t="shared" si="18"/>
        <v>1316764</v>
      </c>
      <c r="R245" s="41">
        <f t="shared" si="19"/>
        <v>7365624047.5064011</v>
      </c>
    </row>
    <row r="246" spans="3:18" x14ac:dyDescent="0.25">
      <c r="C246" s="13" t="s">
        <v>667</v>
      </c>
      <c r="D246" s="58"/>
      <c r="E246" s="41">
        <v>8643404208.7800007</v>
      </c>
      <c r="F246" s="41">
        <v>2658</v>
      </c>
      <c r="G246" s="41">
        <v>17976510.000000004</v>
      </c>
      <c r="H246" s="56"/>
      <c r="J246" s="34"/>
      <c r="K246" s="34">
        <v>4.0163000000000002</v>
      </c>
      <c r="M246" s="23"/>
      <c r="N246" s="13" t="str">
        <f t="shared" si="16"/>
        <v>CPFL RENOVAV</v>
      </c>
      <c r="O246" s="17"/>
      <c r="P246" s="41">
        <f t="shared" si="17"/>
        <v>2152081320.8126884</v>
      </c>
      <c r="Q246" s="14">
        <f t="shared" si="18"/>
        <v>2658</v>
      </c>
      <c r="R246" s="41">
        <f t="shared" si="19"/>
        <v>4475888.2553594112</v>
      </c>
    </row>
    <row r="247" spans="3:18" x14ac:dyDescent="0.25">
      <c r="C247" s="13" t="s">
        <v>668</v>
      </c>
      <c r="D247" s="58"/>
      <c r="E247" s="41">
        <v>63097085.649999999</v>
      </c>
      <c r="F247" s="41">
        <v>937</v>
      </c>
      <c r="G247" s="41">
        <v>9263106</v>
      </c>
      <c r="H247" s="56"/>
      <c r="J247" s="34"/>
      <c r="K247" s="34">
        <v>4.0163000000000002</v>
      </c>
      <c r="M247" s="23"/>
      <c r="N247" s="13" t="str">
        <f t="shared" si="16"/>
        <v>CR2</v>
      </c>
      <c r="O247" s="17"/>
      <c r="P247" s="41">
        <f t="shared" si="17"/>
        <v>15710252.135049671</v>
      </c>
      <c r="Q247" s="14">
        <f t="shared" si="18"/>
        <v>937</v>
      </c>
      <c r="R247" s="41">
        <f t="shared" si="19"/>
        <v>2306378.0096108359</v>
      </c>
    </row>
    <row r="248" spans="3:18" x14ac:dyDescent="0.25">
      <c r="C248" s="13" t="s">
        <v>669</v>
      </c>
      <c r="D248" s="58"/>
      <c r="E248" s="41">
        <v>706592287.34000003</v>
      </c>
      <c r="F248" s="41">
        <v>23043</v>
      </c>
      <c r="G248" s="41">
        <v>290907443.99999988</v>
      </c>
      <c r="H248" s="56"/>
      <c r="J248" s="34"/>
      <c r="K248" s="34">
        <v>4.0163000000000002</v>
      </c>
      <c r="M248" s="23"/>
      <c r="N248" s="13" t="str">
        <f t="shared" si="16"/>
        <v>CRISTAL</v>
      </c>
      <c r="O248" s="17"/>
      <c r="P248" s="41">
        <f t="shared" si="17"/>
        <v>175931152.38901475</v>
      </c>
      <c r="Q248" s="14">
        <f t="shared" si="18"/>
        <v>23043</v>
      </c>
      <c r="R248" s="41">
        <f t="shared" si="19"/>
        <v>72431701.815103427</v>
      </c>
    </row>
    <row r="249" spans="3:18" x14ac:dyDescent="0.25">
      <c r="C249" s="13" t="s">
        <v>670</v>
      </c>
      <c r="D249" s="58"/>
      <c r="E249" s="41">
        <v>321860000</v>
      </c>
      <c r="F249" s="41">
        <v>122183</v>
      </c>
      <c r="G249" s="41">
        <v>493878067.99999958</v>
      </c>
      <c r="H249" s="56"/>
      <c r="J249" s="34"/>
      <c r="K249" s="34">
        <v>4.0163000000000002</v>
      </c>
      <c r="M249" s="23"/>
      <c r="N249" s="13" t="str">
        <f t="shared" si="16"/>
        <v>CSU CARDSYST</v>
      </c>
      <c r="O249" s="17"/>
      <c r="P249" s="41">
        <f t="shared" si="17"/>
        <v>80138435.87381421</v>
      </c>
      <c r="Q249" s="14">
        <f t="shared" si="18"/>
        <v>122183</v>
      </c>
      <c r="R249" s="41">
        <f t="shared" si="19"/>
        <v>122968420.68570563</v>
      </c>
    </row>
    <row r="250" spans="3:18" x14ac:dyDescent="0.25">
      <c r="C250" s="13" t="s">
        <v>671</v>
      </c>
      <c r="D250" s="58"/>
      <c r="E250" s="41" t="s">
        <v>8</v>
      </c>
      <c r="F250" s="41" t="s">
        <v>8</v>
      </c>
      <c r="G250" s="41" t="s">
        <v>8</v>
      </c>
      <c r="H250" s="56"/>
      <c r="J250" s="34"/>
      <c r="K250" s="34">
        <v>4.0163000000000002</v>
      </c>
      <c r="M250" s="23"/>
      <c r="N250" s="13" t="str">
        <f t="shared" si="16"/>
        <v>CTC S.A.</v>
      </c>
      <c r="O250" s="17"/>
      <c r="P250" s="14" t="str">
        <f t="shared" si="18"/>
        <v>n.d.</v>
      </c>
      <c r="Q250" s="14" t="str">
        <f t="shared" si="18"/>
        <v>n.d.</v>
      </c>
      <c r="R250" s="41" t="str">
        <f t="shared" si="19"/>
        <v>n.d.</v>
      </c>
    </row>
    <row r="251" spans="3:18" x14ac:dyDescent="0.25">
      <c r="C251" s="13" t="s">
        <v>672</v>
      </c>
      <c r="D251" s="58"/>
      <c r="E251" s="41">
        <v>5988148581.0600004</v>
      </c>
      <c r="F251" s="41">
        <v>2013815</v>
      </c>
      <c r="G251" s="41">
        <v>46909733324.000397</v>
      </c>
      <c r="H251" s="56"/>
      <c r="J251" s="34"/>
      <c r="K251" s="34">
        <v>4.0163000000000002</v>
      </c>
      <c r="M251" s="23"/>
      <c r="N251" s="13" t="str">
        <f t="shared" si="16"/>
        <v>CVC BRASIL</v>
      </c>
      <c r="O251" s="17"/>
      <c r="P251" s="41">
        <f t="shared" si="17"/>
        <v>1490961477.2452257</v>
      </c>
      <c r="Q251" s="14">
        <f t="shared" si="18"/>
        <v>2013815</v>
      </c>
      <c r="R251" s="41">
        <f t="shared" si="19"/>
        <v>11679837991.186016</v>
      </c>
    </row>
    <row r="252" spans="3:18" x14ac:dyDescent="0.25">
      <c r="C252" s="13" t="s">
        <v>673</v>
      </c>
      <c r="D252" s="58"/>
      <c r="E252" s="41">
        <v>3576464908.8000002</v>
      </c>
      <c r="F252" s="41">
        <v>64936</v>
      </c>
      <c r="G252" s="41">
        <v>892969423.99999952</v>
      </c>
      <c r="H252" s="56"/>
      <c r="J252" s="34"/>
      <c r="K252" s="34">
        <v>4.0163000000000002</v>
      </c>
      <c r="M252" s="23"/>
      <c r="N252" s="13" t="str">
        <f t="shared" si="16"/>
        <v>CYRE COM-CCP</v>
      </c>
      <c r="O252" s="17"/>
      <c r="P252" s="41">
        <f t="shared" si="17"/>
        <v>890487490.67549729</v>
      </c>
      <c r="Q252" s="14">
        <f t="shared" si="18"/>
        <v>64936</v>
      </c>
      <c r="R252" s="41">
        <f t="shared" si="19"/>
        <v>222336335.43310994</v>
      </c>
    </row>
    <row r="253" spans="3:18" x14ac:dyDescent="0.25">
      <c r="C253" s="13" t="s">
        <v>674</v>
      </c>
      <c r="D253" s="58"/>
      <c r="E253" s="41">
        <v>10729096725.16</v>
      </c>
      <c r="F253" s="41">
        <v>3237001</v>
      </c>
      <c r="G253" s="41">
        <v>38412210792.000328</v>
      </c>
      <c r="H253" s="56"/>
      <c r="J253" s="34"/>
      <c r="K253" s="34">
        <v>4.0163000000000002</v>
      </c>
      <c r="M253" s="23"/>
      <c r="N253" s="13" t="str">
        <f t="shared" si="16"/>
        <v>CYRELA REALT</v>
      </c>
      <c r="O253" s="17"/>
      <c r="P253" s="41">
        <f t="shared" si="17"/>
        <v>2671388274.0731516</v>
      </c>
      <c r="Q253" s="14">
        <f t="shared" si="18"/>
        <v>3237001</v>
      </c>
      <c r="R253" s="41">
        <f t="shared" si="19"/>
        <v>9564079075.7663345</v>
      </c>
    </row>
    <row r="254" spans="3:18" x14ac:dyDescent="0.25">
      <c r="C254" s="13" t="s">
        <v>675</v>
      </c>
      <c r="D254" s="58"/>
      <c r="E254" s="41">
        <v>24227168646.990002</v>
      </c>
      <c r="F254" s="41">
        <v>188</v>
      </c>
      <c r="G254" s="41">
        <v>2566254</v>
      </c>
      <c r="H254" s="56"/>
      <c r="J254" s="34"/>
      <c r="K254" s="34">
        <v>4.0163000000000002</v>
      </c>
      <c r="M254" s="23"/>
      <c r="N254" s="13" t="str">
        <f t="shared" si="16"/>
        <v>DASA</v>
      </c>
      <c r="O254" s="17"/>
      <c r="P254" s="41">
        <f t="shared" si="17"/>
        <v>6032210902.3205442</v>
      </c>
      <c r="Q254" s="14">
        <f t="shared" si="18"/>
        <v>188</v>
      </c>
      <c r="R254" s="41">
        <f t="shared" si="19"/>
        <v>638959.73906331696</v>
      </c>
    </row>
    <row r="255" spans="3:18" x14ac:dyDescent="0.25">
      <c r="C255" s="13" t="s">
        <v>676</v>
      </c>
      <c r="D255" s="58"/>
      <c r="E255" s="41">
        <v>2370850376.8000002</v>
      </c>
      <c r="F255" s="41">
        <v>822</v>
      </c>
      <c r="G255" s="41">
        <v>234584104</v>
      </c>
      <c r="H255" s="56"/>
      <c r="J255" s="34"/>
      <c r="K255" s="34">
        <v>4.0163000000000002</v>
      </c>
      <c r="M255" s="23"/>
      <c r="N255" s="13" t="str">
        <f t="shared" si="16"/>
        <v>DIMED</v>
      </c>
      <c r="O255" s="17"/>
      <c r="P255" s="41">
        <f t="shared" si="17"/>
        <v>590307092.79685283</v>
      </c>
      <c r="Q255" s="14">
        <f t="shared" si="18"/>
        <v>822</v>
      </c>
      <c r="R255" s="41">
        <f t="shared" si="19"/>
        <v>58408013.345616609</v>
      </c>
    </row>
    <row r="256" spans="3:18" x14ac:dyDescent="0.25">
      <c r="C256" s="13" t="s">
        <v>677</v>
      </c>
      <c r="D256" s="58"/>
      <c r="E256" s="41">
        <v>1863794800.3499999</v>
      </c>
      <c r="F256" s="41">
        <v>812652</v>
      </c>
      <c r="G256" s="41">
        <v>3965361409.9999957</v>
      </c>
      <c r="H256" s="56"/>
      <c r="J256" s="34"/>
      <c r="K256" s="34">
        <v>4.0163000000000002</v>
      </c>
      <c r="M256" s="23"/>
      <c r="N256" s="13" t="str">
        <f t="shared" si="16"/>
        <v>DIRECIONAL</v>
      </c>
      <c r="O256" s="17"/>
      <c r="P256" s="41">
        <f t="shared" si="17"/>
        <v>464057665.10220844</v>
      </c>
      <c r="Q256" s="14">
        <f t="shared" si="18"/>
        <v>812652</v>
      </c>
      <c r="R256" s="41">
        <f t="shared" si="19"/>
        <v>987317035.58001029</v>
      </c>
    </row>
    <row r="257" spans="3:18" x14ac:dyDescent="0.25">
      <c r="C257" s="13" t="s">
        <v>678</v>
      </c>
      <c r="D257" s="58"/>
      <c r="E257" s="41">
        <v>481832393.39999998</v>
      </c>
      <c r="F257" s="41">
        <v>1431</v>
      </c>
      <c r="G257" s="41">
        <v>8637620</v>
      </c>
      <c r="H257" s="56"/>
      <c r="J257" s="34"/>
      <c r="K257" s="34">
        <v>4.0163000000000002</v>
      </c>
      <c r="M257" s="23"/>
      <c r="N257" s="13" t="str">
        <f t="shared" si="16"/>
        <v>DOHLER</v>
      </c>
      <c r="O257" s="17"/>
      <c r="P257" s="41">
        <f t="shared" si="17"/>
        <v>119969223.76316509</v>
      </c>
      <c r="Q257" s="14">
        <f t="shared" si="18"/>
        <v>1431</v>
      </c>
      <c r="R257" s="41">
        <f t="shared" si="19"/>
        <v>2150641.1373652364</v>
      </c>
    </row>
    <row r="258" spans="3:18" x14ac:dyDescent="0.25">
      <c r="C258" s="13" t="s">
        <v>679</v>
      </c>
      <c r="D258" s="58"/>
      <c r="E258" s="41">
        <v>2808418371.1999998</v>
      </c>
      <c r="F258" s="41">
        <v>348845</v>
      </c>
      <c r="G258" s="41">
        <v>1720384976.0000007</v>
      </c>
      <c r="H258" s="56"/>
      <c r="J258" s="34"/>
      <c r="K258" s="34">
        <v>4.0163000000000002</v>
      </c>
      <c r="M258" s="23"/>
      <c r="N258" s="13" t="str">
        <f t="shared" si="16"/>
        <v>DOMMO</v>
      </c>
      <c r="O258" s="17"/>
      <c r="P258" s="41">
        <f t="shared" si="17"/>
        <v>699255128.15277731</v>
      </c>
      <c r="Q258" s="14">
        <f t="shared" si="18"/>
        <v>348845</v>
      </c>
      <c r="R258" s="41">
        <f t="shared" si="19"/>
        <v>428350714.83703923</v>
      </c>
    </row>
    <row r="259" spans="3:18" x14ac:dyDescent="0.25">
      <c r="C259" s="13" t="s">
        <v>680</v>
      </c>
      <c r="D259" s="58"/>
      <c r="E259" s="41">
        <v>36220761.149999999</v>
      </c>
      <c r="F259" s="41">
        <v>1819</v>
      </c>
      <c r="G259" s="41">
        <v>4011562</v>
      </c>
      <c r="H259" s="56"/>
      <c r="J259" s="34"/>
      <c r="K259" s="34">
        <v>4.0163000000000002</v>
      </c>
      <c r="M259" s="23"/>
      <c r="N259" s="13" t="str">
        <f t="shared" si="16"/>
        <v>DTCOM-DIRECT</v>
      </c>
      <c r="O259" s="17"/>
      <c r="P259" s="41">
        <f t="shared" si="17"/>
        <v>9018440.1439135522</v>
      </c>
      <c r="Q259" s="14">
        <f t="shared" si="18"/>
        <v>1819</v>
      </c>
      <c r="R259" s="41">
        <f t="shared" si="19"/>
        <v>998820.30724796455</v>
      </c>
    </row>
    <row r="260" spans="3:18" x14ac:dyDescent="0.25">
      <c r="C260" s="13" t="s">
        <v>681</v>
      </c>
      <c r="D260" s="58"/>
      <c r="E260" s="41">
        <v>9947861124.3799992</v>
      </c>
      <c r="F260" s="41">
        <v>1222784</v>
      </c>
      <c r="G260" s="41">
        <v>11527142276.000025</v>
      </c>
      <c r="H260" s="56"/>
      <c r="J260" s="34"/>
      <c r="K260" s="34">
        <v>4.0163000000000002</v>
      </c>
      <c r="M260" s="23"/>
      <c r="N260" s="13" t="str">
        <f t="shared" si="16"/>
        <v>DURATEX</v>
      </c>
      <c r="O260" s="17"/>
      <c r="P260" s="41">
        <f t="shared" si="17"/>
        <v>2476872027.5826006</v>
      </c>
      <c r="Q260" s="14">
        <f t="shared" si="18"/>
        <v>1222784</v>
      </c>
      <c r="R260" s="41">
        <f t="shared" si="19"/>
        <v>2870089952.4437976</v>
      </c>
    </row>
    <row r="261" spans="3:18" x14ac:dyDescent="0.25">
      <c r="C261" s="13" t="s">
        <v>682</v>
      </c>
      <c r="D261" s="58"/>
      <c r="E261" s="41">
        <v>8045266752</v>
      </c>
      <c r="F261" s="41">
        <v>2456828</v>
      </c>
      <c r="G261" s="41">
        <v>18322412742.000019</v>
      </c>
      <c r="H261" s="56"/>
      <c r="J261" s="34"/>
      <c r="K261" s="34">
        <v>4.0163000000000002</v>
      </c>
      <c r="M261" s="23"/>
      <c r="N261" s="13" t="str">
        <f t="shared" si="16"/>
        <v>ECORODOVIAS</v>
      </c>
      <c r="O261" s="17"/>
      <c r="P261" s="41">
        <f t="shared" si="17"/>
        <v>2003153836.1178198</v>
      </c>
      <c r="Q261" s="14">
        <f t="shared" si="18"/>
        <v>2456828</v>
      </c>
      <c r="R261" s="41">
        <f t="shared" si="19"/>
        <v>4562012982.5959263</v>
      </c>
    </row>
    <row r="262" spans="3:18" x14ac:dyDescent="0.25">
      <c r="C262" s="13" t="s">
        <v>683</v>
      </c>
      <c r="D262" s="58"/>
      <c r="E262" s="41">
        <v>603654658.10000002</v>
      </c>
      <c r="F262" s="41">
        <v>502</v>
      </c>
      <c r="G262" s="41">
        <v>4335066</v>
      </c>
      <c r="H262" s="56"/>
      <c r="J262" s="34"/>
      <c r="K262" s="34">
        <v>4.0163000000000002</v>
      </c>
      <c r="M262" s="23"/>
      <c r="N262" s="13" t="str">
        <f t="shared" si="16"/>
        <v>ELEKEIROZ</v>
      </c>
      <c r="O262" s="17"/>
      <c r="P262" s="41">
        <f t="shared" si="17"/>
        <v>150301187.18721211</v>
      </c>
      <c r="Q262" s="14">
        <f t="shared" si="18"/>
        <v>502</v>
      </c>
      <c r="R262" s="41">
        <f t="shared" si="19"/>
        <v>1079368.0750939918</v>
      </c>
    </row>
    <row r="263" spans="3:18" x14ac:dyDescent="0.25">
      <c r="C263" s="13" t="s">
        <v>684</v>
      </c>
      <c r="D263" s="58"/>
      <c r="E263" s="41">
        <v>3890467043.9499998</v>
      </c>
      <c r="F263" s="41">
        <v>337</v>
      </c>
      <c r="G263" s="41">
        <v>5786906</v>
      </c>
      <c r="H263" s="56"/>
      <c r="J263" s="34"/>
      <c r="K263" s="34">
        <v>4.0163000000000002</v>
      </c>
      <c r="M263" s="23"/>
      <c r="N263" s="13" t="str">
        <f t="shared" si="16"/>
        <v>ELEKTRO</v>
      </c>
      <c r="O263" s="17"/>
      <c r="P263" s="41">
        <f t="shared" si="17"/>
        <v>968669433.04782999</v>
      </c>
      <c r="Q263" s="14">
        <f t="shared" si="18"/>
        <v>337</v>
      </c>
      <c r="R263" s="41">
        <f t="shared" si="19"/>
        <v>1440855.0158105718</v>
      </c>
    </row>
    <row r="264" spans="3:18" x14ac:dyDescent="0.25">
      <c r="C264" s="13" t="s">
        <v>685</v>
      </c>
      <c r="D264" s="58"/>
      <c r="E264" s="41">
        <v>57110893231.139999</v>
      </c>
      <c r="F264" s="41">
        <v>7042803</v>
      </c>
      <c r="G264" s="41">
        <v>121564674632.00031</v>
      </c>
      <c r="H264" s="56"/>
      <c r="J264" s="34"/>
      <c r="K264" s="34">
        <v>4.0163000000000002</v>
      </c>
      <c r="M264" s="23"/>
      <c r="N264" s="13" t="str">
        <f t="shared" si="16"/>
        <v>ELETROBRAS</v>
      </c>
      <c r="O264" s="17"/>
      <c r="P264" s="41">
        <f t="shared" si="17"/>
        <v>14219777713.60207</v>
      </c>
      <c r="Q264" s="14">
        <f t="shared" si="18"/>
        <v>7042803</v>
      </c>
      <c r="R264" s="41">
        <f t="shared" si="19"/>
        <v>30267827261.907799</v>
      </c>
    </row>
    <row r="265" spans="3:18" x14ac:dyDescent="0.25">
      <c r="C265" s="13" t="s">
        <v>686</v>
      </c>
      <c r="D265" s="58"/>
      <c r="E265" s="41">
        <v>70640541.930000007</v>
      </c>
      <c r="F265" s="41" t="s">
        <v>8</v>
      </c>
      <c r="G265" s="41" t="s">
        <v>8</v>
      </c>
      <c r="H265" s="56"/>
      <c r="J265" s="34"/>
      <c r="K265" s="34">
        <v>4.0163000000000002</v>
      </c>
      <c r="M265" s="23"/>
      <c r="N265" s="13" t="str">
        <f t="shared" ref="N265:N328" si="20">C265</f>
        <v>ELETRON</v>
      </c>
      <c r="O265" s="17"/>
      <c r="P265" s="41">
        <f t="shared" ref="P265:P328" si="21">E265/K265</f>
        <v>17588462.497821379</v>
      </c>
      <c r="Q265" s="14" t="str">
        <f t="shared" ref="Q265:Q328" si="22">F265</f>
        <v>n.d.</v>
      </c>
      <c r="R265" s="41" t="str">
        <f t="shared" si="19"/>
        <v>n.d.</v>
      </c>
    </row>
    <row r="266" spans="3:18" x14ac:dyDescent="0.25">
      <c r="C266" s="13" t="s">
        <v>687</v>
      </c>
      <c r="D266" s="58"/>
      <c r="E266" s="41">
        <v>882366675</v>
      </c>
      <c r="F266" s="41">
        <v>416</v>
      </c>
      <c r="G266" s="41">
        <v>13037492</v>
      </c>
      <c r="H266" s="56"/>
      <c r="J266" s="34"/>
      <c r="K266" s="34">
        <v>4.0163000000000002</v>
      </c>
      <c r="M266" s="23"/>
      <c r="N266" s="13" t="str">
        <f t="shared" si="20"/>
        <v>ELETROPAR</v>
      </c>
      <c r="O266" s="17"/>
      <c r="P266" s="41">
        <f t="shared" si="21"/>
        <v>219696405.89597389</v>
      </c>
      <c r="Q266" s="14">
        <f t="shared" si="22"/>
        <v>416</v>
      </c>
      <c r="R266" s="41">
        <f t="shared" si="19"/>
        <v>3246144.9592908896</v>
      </c>
    </row>
    <row r="267" spans="3:18" x14ac:dyDescent="0.25">
      <c r="C267" s="13" t="s">
        <v>688</v>
      </c>
      <c r="D267" s="58"/>
      <c r="E267" s="41">
        <v>970335174.72000003</v>
      </c>
      <c r="F267" s="41">
        <v>3373</v>
      </c>
      <c r="G267" s="41">
        <v>47902811.999999978</v>
      </c>
      <c r="H267" s="56"/>
      <c r="J267" s="34"/>
      <c r="K267" s="34">
        <v>4.0163000000000002</v>
      </c>
      <c r="M267" s="23"/>
      <c r="N267" s="13" t="str">
        <f t="shared" si="20"/>
        <v>EMAE</v>
      </c>
      <c r="O267" s="17"/>
      <c r="P267" s="41">
        <f t="shared" si="21"/>
        <v>241599276.62774193</v>
      </c>
      <c r="Q267" s="14">
        <f t="shared" si="22"/>
        <v>3373</v>
      </c>
      <c r="R267" s="41">
        <f t="shared" si="19"/>
        <v>11927100.067226049</v>
      </c>
    </row>
    <row r="268" spans="3:18" x14ac:dyDescent="0.25">
      <c r="C268" s="13" t="s">
        <v>689</v>
      </c>
      <c r="D268" s="58"/>
      <c r="E268" s="41">
        <v>13328370792</v>
      </c>
      <c r="F268" s="41">
        <v>2346499</v>
      </c>
      <c r="G268" s="41">
        <v>26600915844.000023</v>
      </c>
      <c r="H268" s="56"/>
      <c r="J268" s="34"/>
      <c r="K268" s="34">
        <v>4.0163000000000002</v>
      </c>
      <c r="M268" s="23"/>
      <c r="N268" s="13" t="str">
        <f t="shared" si="20"/>
        <v>EMBRAER</v>
      </c>
      <c r="O268" s="17"/>
      <c r="P268" s="41">
        <f t="shared" si="21"/>
        <v>3318569527.1767545</v>
      </c>
      <c r="Q268" s="14">
        <f t="shared" si="22"/>
        <v>2346499</v>
      </c>
      <c r="R268" s="41">
        <f t="shared" si="19"/>
        <v>6623239261.011384</v>
      </c>
    </row>
    <row r="269" spans="3:18" x14ac:dyDescent="0.25">
      <c r="C269" s="13" t="s">
        <v>690</v>
      </c>
      <c r="D269" s="58"/>
      <c r="E269" s="41">
        <v>3665477219.9499998</v>
      </c>
      <c r="F269" s="41">
        <v>548382</v>
      </c>
      <c r="G269" s="41">
        <v>3219508623.9999933</v>
      </c>
      <c r="H269" s="56"/>
      <c r="J269" s="34"/>
      <c r="K269" s="34">
        <v>4.0163000000000002</v>
      </c>
      <c r="M269" s="23"/>
      <c r="N269" s="13" t="str">
        <f t="shared" si="20"/>
        <v>ENAUTA PART</v>
      </c>
      <c r="O269" s="17"/>
      <c r="P269" s="41">
        <f t="shared" si="21"/>
        <v>912650255.19756985</v>
      </c>
      <c r="Q269" s="14">
        <f t="shared" si="22"/>
        <v>548382</v>
      </c>
      <c r="R269" s="41">
        <f t="shared" si="19"/>
        <v>801610592.83419895</v>
      </c>
    </row>
    <row r="270" spans="3:18" x14ac:dyDescent="0.25">
      <c r="C270" s="13" t="s">
        <v>691</v>
      </c>
      <c r="D270" s="58"/>
      <c r="E270" s="41">
        <v>136858083.62</v>
      </c>
      <c r="F270" s="41">
        <v>56</v>
      </c>
      <c r="G270" s="41">
        <v>808048</v>
      </c>
      <c r="H270" s="56"/>
      <c r="J270" s="34"/>
      <c r="K270" s="34">
        <v>4.0163000000000002</v>
      </c>
      <c r="M270" s="23"/>
      <c r="N270" s="13" t="str">
        <f t="shared" si="20"/>
        <v>ENCORPAR</v>
      </c>
      <c r="O270" s="17"/>
      <c r="P270" s="41">
        <f t="shared" si="21"/>
        <v>34075662.579986557</v>
      </c>
      <c r="Q270" s="14">
        <f t="shared" si="22"/>
        <v>56</v>
      </c>
      <c r="R270" s="41">
        <f t="shared" si="19"/>
        <v>201192.14202126334</v>
      </c>
    </row>
    <row r="271" spans="3:18" x14ac:dyDescent="0.25">
      <c r="C271" s="13" t="s">
        <v>692</v>
      </c>
      <c r="D271" s="58"/>
      <c r="E271" s="41">
        <v>12070254336.66</v>
      </c>
      <c r="F271" s="41">
        <v>2528105</v>
      </c>
      <c r="G271" s="41">
        <v>25437724863.999943</v>
      </c>
      <c r="H271" s="56"/>
      <c r="J271" s="34"/>
      <c r="K271" s="34">
        <v>4.0163000000000002</v>
      </c>
      <c r="M271" s="23"/>
      <c r="N271" s="13" t="str">
        <f t="shared" si="20"/>
        <v>ENERGIAS BR</v>
      </c>
      <c r="O271" s="17"/>
      <c r="P271" s="41">
        <f t="shared" si="21"/>
        <v>3005316917.7252693</v>
      </c>
      <c r="Q271" s="14">
        <f t="shared" si="22"/>
        <v>2528105</v>
      </c>
      <c r="R271" s="41">
        <f t="shared" si="19"/>
        <v>6333621707.5417528</v>
      </c>
    </row>
    <row r="272" spans="3:18" x14ac:dyDescent="0.25">
      <c r="C272" s="13" t="s">
        <v>693</v>
      </c>
      <c r="D272" s="58"/>
      <c r="E272" s="41">
        <v>17968458888.66</v>
      </c>
      <c r="F272" s="41">
        <v>15542</v>
      </c>
      <c r="G272" s="41">
        <v>65394083.999999993</v>
      </c>
      <c r="H272" s="56"/>
      <c r="J272" s="34"/>
      <c r="K272" s="34">
        <v>4.0163000000000002</v>
      </c>
      <c r="M272" s="23"/>
      <c r="N272" s="13" t="str">
        <f t="shared" si="20"/>
        <v>ENERGISA</v>
      </c>
      <c r="O272" s="17"/>
      <c r="P272" s="41">
        <f t="shared" si="21"/>
        <v>4473883646.3063011</v>
      </c>
      <c r="Q272" s="14">
        <f t="shared" si="22"/>
        <v>15542</v>
      </c>
      <c r="R272" s="41">
        <f t="shared" ref="R272:R335" si="23">IF(G272="n.d.","n.d.",G272/K272)</f>
        <v>16282171.152553342</v>
      </c>
    </row>
    <row r="273" spans="3:18" x14ac:dyDescent="0.25">
      <c r="C273" s="13" t="s">
        <v>694</v>
      </c>
      <c r="D273" s="58"/>
      <c r="E273" s="41">
        <v>7231438277</v>
      </c>
      <c r="F273" s="41">
        <v>981</v>
      </c>
      <c r="G273" s="41">
        <v>16244074</v>
      </c>
      <c r="H273" s="56"/>
      <c r="J273" s="34"/>
      <c r="K273" s="34">
        <v>4.0163000000000002</v>
      </c>
      <c r="M273" s="23"/>
      <c r="N273" s="13" t="str">
        <f t="shared" si="20"/>
        <v>ENERGISA MT</v>
      </c>
      <c r="O273" s="17"/>
      <c r="P273" s="41">
        <f t="shared" si="21"/>
        <v>1800522440.3057539</v>
      </c>
      <c r="Q273" s="14">
        <f t="shared" si="22"/>
        <v>981</v>
      </c>
      <c r="R273" s="41">
        <f t="shared" si="23"/>
        <v>4044537.0116774142</v>
      </c>
    </row>
    <row r="274" spans="3:18" x14ac:dyDescent="0.25">
      <c r="C274" s="13" t="s">
        <v>695</v>
      </c>
      <c r="D274" s="58"/>
      <c r="E274" s="41">
        <v>12019909196.1</v>
      </c>
      <c r="F274" s="41">
        <v>1200738</v>
      </c>
      <c r="G274" s="41">
        <v>16257910144.000048</v>
      </c>
      <c r="H274" s="56"/>
      <c r="J274" s="34"/>
      <c r="K274" s="34">
        <v>4.0163000000000002</v>
      </c>
      <c r="M274" s="23"/>
      <c r="N274" s="13" t="str">
        <f t="shared" si="20"/>
        <v>ENEVA</v>
      </c>
      <c r="O274" s="17"/>
      <c r="P274" s="41">
        <f t="shared" si="21"/>
        <v>2992781713.542315</v>
      </c>
      <c r="Q274" s="14">
        <f t="shared" si="22"/>
        <v>1200738</v>
      </c>
      <c r="R274" s="41">
        <f t="shared" si="23"/>
        <v>4047982009.3120651</v>
      </c>
    </row>
    <row r="275" spans="3:18" x14ac:dyDescent="0.25">
      <c r="C275" s="13" t="s">
        <v>696</v>
      </c>
      <c r="D275" s="58"/>
      <c r="E275" s="41">
        <v>38160940399.800003</v>
      </c>
      <c r="F275" s="41">
        <v>1664496</v>
      </c>
      <c r="G275" s="41">
        <v>29826203771.999779</v>
      </c>
      <c r="H275" s="56"/>
      <c r="J275" s="34"/>
      <c r="K275" s="34">
        <v>4.0163000000000002</v>
      </c>
      <c r="M275" s="23"/>
      <c r="N275" s="13" t="str">
        <f t="shared" si="20"/>
        <v>ENGIE BRASIL</v>
      </c>
      <c r="O275" s="17"/>
      <c r="P275" s="41">
        <f t="shared" si="21"/>
        <v>9501516420.536314</v>
      </c>
      <c r="Q275" s="14">
        <f t="shared" si="22"/>
        <v>1664496</v>
      </c>
      <c r="R275" s="41">
        <f t="shared" si="23"/>
        <v>7426288816.074441</v>
      </c>
    </row>
    <row r="276" spans="3:18" x14ac:dyDescent="0.25">
      <c r="C276" s="13" t="s">
        <v>697</v>
      </c>
      <c r="D276" s="58"/>
      <c r="E276" s="41">
        <v>20850240794.400002</v>
      </c>
      <c r="F276" s="41">
        <v>1653861</v>
      </c>
      <c r="G276" s="41">
        <v>56099140937.999809</v>
      </c>
      <c r="H276" s="56"/>
      <c r="J276" s="34"/>
      <c r="K276" s="34">
        <v>4.0163000000000002</v>
      </c>
      <c r="M276" s="23"/>
      <c r="N276" s="13" t="str">
        <f t="shared" si="20"/>
        <v>EQUATORIAL</v>
      </c>
      <c r="O276" s="17"/>
      <c r="P276" s="41">
        <f t="shared" si="21"/>
        <v>5191405222.3190498</v>
      </c>
      <c r="Q276" s="14">
        <f t="shared" si="22"/>
        <v>1653861</v>
      </c>
      <c r="R276" s="41">
        <f t="shared" si="23"/>
        <v>13967866179.817196</v>
      </c>
    </row>
    <row r="277" spans="3:18" x14ac:dyDescent="0.25">
      <c r="C277" s="13" t="s">
        <v>698</v>
      </c>
      <c r="D277" s="58"/>
      <c r="E277" s="41">
        <v>22041010</v>
      </c>
      <c r="F277" s="41">
        <v>684</v>
      </c>
      <c r="G277" s="41">
        <v>7473922</v>
      </c>
      <c r="H277" s="56"/>
      <c r="J277" s="34"/>
      <c r="K277" s="34">
        <v>4.0163000000000002</v>
      </c>
      <c r="M277" s="23"/>
      <c r="N277" s="13" t="str">
        <f t="shared" si="20"/>
        <v>ESTRELA</v>
      </c>
      <c r="O277" s="17"/>
      <c r="P277" s="41">
        <f t="shared" si="21"/>
        <v>5487889.3508951021</v>
      </c>
      <c r="Q277" s="14">
        <f t="shared" si="22"/>
        <v>684</v>
      </c>
      <c r="R277" s="41">
        <f t="shared" si="23"/>
        <v>1860897.3433259467</v>
      </c>
    </row>
    <row r="278" spans="3:18" x14ac:dyDescent="0.25">
      <c r="C278" s="13" t="s">
        <v>699</v>
      </c>
      <c r="D278" s="58"/>
      <c r="E278" s="41">
        <v>88967001.200000003</v>
      </c>
      <c r="F278" s="41">
        <v>85607</v>
      </c>
      <c r="G278" s="41">
        <v>390886422.00000012</v>
      </c>
      <c r="H278" s="56"/>
      <c r="J278" s="34"/>
      <c r="K278" s="34">
        <v>4.0163000000000002</v>
      </c>
      <c r="M278" s="23"/>
      <c r="N278" s="13" t="str">
        <f t="shared" si="20"/>
        <v>ETERNIT</v>
      </c>
      <c r="O278" s="17"/>
      <c r="P278" s="41">
        <f t="shared" si="21"/>
        <v>22151483.006747503</v>
      </c>
      <c r="Q278" s="14">
        <f t="shared" si="22"/>
        <v>85607</v>
      </c>
      <c r="R278" s="41">
        <f t="shared" si="23"/>
        <v>97325006.100141943</v>
      </c>
    </row>
    <row r="279" spans="3:18" x14ac:dyDescent="0.25">
      <c r="C279" s="13" t="s">
        <v>700</v>
      </c>
      <c r="D279" s="58"/>
      <c r="E279" s="41">
        <v>805488675</v>
      </c>
      <c r="F279" s="41">
        <v>38395</v>
      </c>
      <c r="G279" s="41">
        <v>261242885.99999997</v>
      </c>
      <c r="H279" s="56"/>
      <c r="J279" s="34"/>
      <c r="K279" s="34">
        <v>4.0163000000000002</v>
      </c>
      <c r="M279" s="23"/>
      <c r="N279" s="13" t="str">
        <f t="shared" si="20"/>
        <v>EUCATEX</v>
      </c>
      <c r="O279" s="17"/>
      <c r="P279" s="41">
        <f t="shared" si="21"/>
        <v>200554907.50192964</v>
      </c>
      <c r="Q279" s="14">
        <f t="shared" si="22"/>
        <v>38395</v>
      </c>
      <c r="R279" s="41">
        <f t="shared" si="23"/>
        <v>65045660.433732532</v>
      </c>
    </row>
    <row r="280" spans="3:18" x14ac:dyDescent="0.25">
      <c r="C280" s="13" t="s">
        <v>701</v>
      </c>
      <c r="D280" s="58"/>
      <c r="E280" s="41">
        <v>2712500000</v>
      </c>
      <c r="F280" s="41">
        <v>1265820</v>
      </c>
      <c r="G280" s="41">
        <v>7515092035.9999447</v>
      </c>
      <c r="H280" s="56"/>
      <c r="J280" s="34"/>
      <c r="K280" s="34">
        <v>4.0163000000000002</v>
      </c>
      <c r="M280" s="23"/>
      <c r="N280" s="13" t="str">
        <f t="shared" si="20"/>
        <v>EVEN</v>
      </c>
      <c r="O280" s="17"/>
      <c r="P280" s="41">
        <f t="shared" si="21"/>
        <v>675372855.61337543</v>
      </c>
      <c r="Q280" s="14">
        <f t="shared" si="22"/>
        <v>1265820</v>
      </c>
      <c r="R280" s="41">
        <f t="shared" si="23"/>
        <v>1871148080.5716565</v>
      </c>
    </row>
    <row r="281" spans="3:18" x14ac:dyDescent="0.25">
      <c r="C281" s="13" t="s">
        <v>702</v>
      </c>
      <c r="D281" s="58"/>
      <c r="E281" s="41">
        <v>355163318.22000003</v>
      </c>
      <c r="F281" s="41">
        <v>1598</v>
      </c>
      <c r="G281" s="41">
        <v>60022044</v>
      </c>
      <c r="H281" s="56"/>
      <c r="J281" s="34"/>
      <c r="K281" s="34">
        <v>4.0163000000000002</v>
      </c>
      <c r="M281" s="23"/>
      <c r="N281" s="13" t="str">
        <f t="shared" si="20"/>
        <v>EXCELSIOR</v>
      </c>
      <c r="O281" s="17"/>
      <c r="P281" s="41">
        <f t="shared" si="21"/>
        <v>88430475.367875904</v>
      </c>
      <c r="Q281" s="14">
        <f t="shared" si="22"/>
        <v>1598</v>
      </c>
      <c r="R281" s="41">
        <f t="shared" si="23"/>
        <v>14944611.70729278</v>
      </c>
    </row>
    <row r="282" spans="3:18" x14ac:dyDescent="0.25">
      <c r="C282" s="13" t="s">
        <v>703</v>
      </c>
      <c r="D282" s="58"/>
      <c r="E282" s="41">
        <v>9838180000</v>
      </c>
      <c r="F282" s="41">
        <v>1077678</v>
      </c>
      <c r="G282" s="41">
        <v>15270222036.000109</v>
      </c>
      <c r="H282" s="56"/>
      <c r="J282" s="34"/>
      <c r="K282" s="34">
        <v>4.0163000000000002</v>
      </c>
      <c r="M282" s="23"/>
      <c r="N282" s="13" t="str">
        <f t="shared" si="20"/>
        <v>EZTEC</v>
      </c>
      <c r="O282" s="17"/>
      <c r="P282" s="41">
        <f t="shared" si="21"/>
        <v>2449563030.6501007</v>
      </c>
      <c r="Q282" s="14">
        <f t="shared" si="22"/>
        <v>1077678</v>
      </c>
      <c r="R282" s="41">
        <f t="shared" si="23"/>
        <v>3802062105.9184093</v>
      </c>
    </row>
    <row r="283" spans="3:18" x14ac:dyDescent="0.25">
      <c r="C283" s="13" t="s">
        <v>704</v>
      </c>
      <c r="D283" s="58"/>
      <c r="E283" s="41">
        <v>1505.35</v>
      </c>
      <c r="F283" s="41" t="s">
        <v>8</v>
      </c>
      <c r="G283" s="41" t="s">
        <v>8</v>
      </c>
      <c r="H283" s="56"/>
      <c r="J283" s="34"/>
      <c r="K283" s="34">
        <v>4.0163000000000002</v>
      </c>
      <c r="M283" s="23"/>
      <c r="N283" s="13" t="str">
        <f t="shared" si="20"/>
        <v>FER C ATLANT</v>
      </c>
      <c r="O283" s="17"/>
      <c r="P283" s="41">
        <f t="shared" si="21"/>
        <v>374.81014864427453</v>
      </c>
      <c r="Q283" s="14" t="str">
        <f t="shared" si="22"/>
        <v>n.d.</v>
      </c>
      <c r="R283" s="41" t="str">
        <f t="shared" si="23"/>
        <v>n.d.</v>
      </c>
    </row>
    <row r="284" spans="3:18" x14ac:dyDescent="0.25">
      <c r="C284" s="13" t="s">
        <v>705</v>
      </c>
      <c r="D284" s="58"/>
      <c r="E284" s="41">
        <v>129796054.44</v>
      </c>
      <c r="F284" s="41">
        <v>163499</v>
      </c>
      <c r="G284" s="41">
        <v>805315121.99999976</v>
      </c>
      <c r="H284" s="56"/>
      <c r="J284" s="34"/>
      <c r="K284" s="34">
        <v>4.0163000000000002</v>
      </c>
      <c r="M284" s="23"/>
      <c r="N284" s="13" t="str">
        <f t="shared" si="20"/>
        <v>FER HERINGER</v>
      </c>
      <c r="O284" s="17"/>
      <c r="P284" s="41">
        <f t="shared" si="21"/>
        <v>32317320.528844956</v>
      </c>
      <c r="Q284" s="14">
        <f t="shared" si="22"/>
        <v>163499</v>
      </c>
      <c r="R284" s="41">
        <f t="shared" si="23"/>
        <v>200511695.34148338</v>
      </c>
    </row>
    <row r="285" spans="3:18" x14ac:dyDescent="0.25">
      <c r="C285" s="13" t="s">
        <v>706</v>
      </c>
      <c r="D285" s="58"/>
      <c r="E285" s="41">
        <v>1960115200</v>
      </c>
      <c r="F285" s="41">
        <v>222426</v>
      </c>
      <c r="G285" s="41">
        <v>2348224270.0000095</v>
      </c>
      <c r="H285" s="56"/>
      <c r="J285" s="34"/>
      <c r="K285" s="34">
        <v>4.0163000000000002</v>
      </c>
      <c r="M285" s="23"/>
      <c r="N285" s="13" t="str">
        <f t="shared" si="20"/>
        <v>FERBASA</v>
      </c>
      <c r="O285" s="17"/>
      <c r="P285" s="41">
        <f t="shared" si="21"/>
        <v>488040036.84983689</v>
      </c>
      <c r="Q285" s="14">
        <f t="shared" si="22"/>
        <v>222426</v>
      </c>
      <c r="R285" s="41">
        <f t="shared" si="23"/>
        <v>584673522.89420843</v>
      </c>
    </row>
    <row r="286" spans="3:18" x14ac:dyDescent="0.25">
      <c r="C286" s="13" t="s">
        <v>707</v>
      </c>
      <c r="D286" s="58"/>
      <c r="E286" s="41">
        <v>9027217110</v>
      </c>
      <c r="F286" s="41">
        <v>2123712</v>
      </c>
      <c r="G286" s="41">
        <v>21842734955.999947</v>
      </c>
      <c r="H286" s="56"/>
      <c r="J286" s="34"/>
      <c r="K286" s="34">
        <v>4.0163000000000002</v>
      </c>
      <c r="M286" s="23"/>
      <c r="N286" s="13" t="str">
        <f t="shared" si="20"/>
        <v>FLEURY</v>
      </c>
      <c r="O286" s="17"/>
      <c r="P286" s="41">
        <f t="shared" si="21"/>
        <v>2247645123.6212435</v>
      </c>
      <c r="Q286" s="14">
        <f t="shared" si="22"/>
        <v>2123712</v>
      </c>
      <c r="R286" s="41">
        <f t="shared" si="23"/>
        <v>5438521762.8165092</v>
      </c>
    </row>
    <row r="287" spans="3:18" x14ac:dyDescent="0.25">
      <c r="C287" s="13" t="s">
        <v>708</v>
      </c>
      <c r="D287" s="58"/>
      <c r="E287" s="41" t="s">
        <v>8</v>
      </c>
      <c r="F287" s="41" t="s">
        <v>8</v>
      </c>
      <c r="G287" s="41" t="s">
        <v>8</v>
      </c>
      <c r="H287" s="56"/>
      <c r="J287" s="34"/>
      <c r="K287" s="34">
        <v>4.0163000000000002</v>
      </c>
      <c r="M287" s="23"/>
      <c r="N287" s="13" t="str">
        <f t="shared" si="20"/>
        <v>FLEX S/A</v>
      </c>
      <c r="O287" s="17"/>
      <c r="P287" s="41" t="e">
        <f t="shared" si="21"/>
        <v>#VALUE!</v>
      </c>
      <c r="Q287" s="14" t="str">
        <f t="shared" si="22"/>
        <v>n.d.</v>
      </c>
      <c r="R287" s="41" t="str">
        <f t="shared" si="23"/>
        <v>n.d.</v>
      </c>
    </row>
    <row r="288" spans="3:18" x14ac:dyDescent="0.25">
      <c r="C288" s="13" t="s">
        <v>709</v>
      </c>
      <c r="D288" s="58"/>
      <c r="E288" s="41">
        <v>1013859158.38</v>
      </c>
      <c r="F288" s="41">
        <v>53925</v>
      </c>
      <c r="G288" s="41">
        <v>269211634.00000012</v>
      </c>
      <c r="H288" s="56"/>
      <c r="J288" s="34"/>
      <c r="K288" s="34">
        <v>4.0163000000000002</v>
      </c>
      <c r="M288" s="23"/>
      <c r="N288" s="13" t="str">
        <f t="shared" si="20"/>
        <v>FRAS-LE</v>
      </c>
      <c r="O288" s="17"/>
      <c r="P288" s="41">
        <f t="shared" si="21"/>
        <v>252436112.43681994</v>
      </c>
      <c r="Q288" s="14">
        <f t="shared" si="22"/>
        <v>53925</v>
      </c>
      <c r="R288" s="41">
        <f t="shared" si="23"/>
        <v>67029762.218957774</v>
      </c>
    </row>
    <row r="289" spans="3:18" x14ac:dyDescent="0.25">
      <c r="C289" s="13" t="s">
        <v>710</v>
      </c>
      <c r="D289" s="58"/>
      <c r="E289" s="41">
        <v>759600000</v>
      </c>
      <c r="F289" s="41">
        <v>859510</v>
      </c>
      <c r="G289" s="41">
        <v>8807985849.9999962</v>
      </c>
      <c r="H289" s="56"/>
      <c r="J289" s="34"/>
      <c r="K289" s="34">
        <v>4.0163000000000002</v>
      </c>
      <c r="M289" s="23"/>
      <c r="N289" s="13" t="str">
        <f t="shared" si="20"/>
        <v>GAFISA</v>
      </c>
      <c r="O289" s="17"/>
      <c r="P289" s="41">
        <f t="shared" si="21"/>
        <v>189129298.11020091</v>
      </c>
      <c r="Q289" s="14">
        <f t="shared" si="22"/>
        <v>859510</v>
      </c>
      <c r="R289" s="41">
        <f t="shared" si="23"/>
        <v>2193059744.0430236</v>
      </c>
    </row>
    <row r="290" spans="3:18" x14ac:dyDescent="0.25">
      <c r="C290" s="13" t="s">
        <v>711</v>
      </c>
      <c r="D290" s="58"/>
      <c r="E290" s="41">
        <v>2125688.14</v>
      </c>
      <c r="F290" s="41" t="s">
        <v>8</v>
      </c>
      <c r="G290" s="41" t="s">
        <v>8</v>
      </c>
      <c r="H290" s="56"/>
      <c r="J290" s="34"/>
      <c r="K290" s="34">
        <v>4.0163000000000002</v>
      </c>
      <c r="M290" s="23"/>
      <c r="N290" s="13" t="str">
        <f t="shared" si="20"/>
        <v>GAMA PART</v>
      </c>
      <c r="O290" s="17"/>
      <c r="P290" s="41">
        <f t="shared" si="21"/>
        <v>529265.27898812341</v>
      </c>
      <c r="Q290" s="14" t="str">
        <f t="shared" si="22"/>
        <v>n.d.</v>
      </c>
      <c r="R290" s="41" t="str">
        <f t="shared" si="23"/>
        <v>n.d.</v>
      </c>
    </row>
    <row r="291" spans="3:18" x14ac:dyDescent="0.25">
      <c r="C291" s="13" t="s">
        <v>712</v>
      </c>
      <c r="D291" s="58"/>
      <c r="E291" s="41">
        <v>58325987.159999996</v>
      </c>
      <c r="F291" s="41">
        <v>159884</v>
      </c>
      <c r="G291" s="41">
        <v>723040201.99999952</v>
      </c>
      <c r="H291" s="56"/>
      <c r="J291" s="34"/>
      <c r="K291" s="34">
        <v>4.0163000000000002</v>
      </c>
      <c r="M291" s="23"/>
      <c r="N291" s="13" t="str">
        <f t="shared" si="20"/>
        <v>GENERALSHOPP</v>
      </c>
      <c r="O291" s="17"/>
      <c r="P291" s="41">
        <f t="shared" si="21"/>
        <v>14522318.342753278</v>
      </c>
      <c r="Q291" s="14">
        <f t="shared" si="22"/>
        <v>159884</v>
      </c>
      <c r="R291" s="41">
        <f t="shared" si="23"/>
        <v>180026442.74581069</v>
      </c>
    </row>
    <row r="292" spans="3:18" x14ac:dyDescent="0.25">
      <c r="C292" s="13" t="s">
        <v>713</v>
      </c>
      <c r="D292" s="58"/>
      <c r="E292" s="41">
        <v>4088961153.9000001</v>
      </c>
      <c r="F292" s="41">
        <v>2492</v>
      </c>
      <c r="G292" s="41">
        <v>30402216</v>
      </c>
      <c r="H292" s="56"/>
      <c r="J292" s="34"/>
      <c r="K292" s="34">
        <v>4.0163000000000002</v>
      </c>
      <c r="M292" s="23"/>
      <c r="N292" s="13" t="str">
        <f t="shared" si="20"/>
        <v>GER PARANAP</v>
      </c>
      <c r="O292" s="17"/>
      <c r="P292" s="41">
        <f t="shared" si="21"/>
        <v>1018091565.3462142</v>
      </c>
      <c r="Q292" s="14">
        <f t="shared" si="22"/>
        <v>2492</v>
      </c>
      <c r="R292" s="41">
        <f t="shared" si="23"/>
        <v>7569707.4421731438</v>
      </c>
    </row>
    <row r="293" spans="3:18" x14ac:dyDescent="0.25">
      <c r="C293" s="13" t="s">
        <v>714</v>
      </c>
      <c r="D293" s="58"/>
      <c r="E293" s="41">
        <v>27679667897.07</v>
      </c>
      <c r="F293" s="41">
        <v>4858404</v>
      </c>
      <c r="G293" s="41">
        <v>90316048384.999939</v>
      </c>
      <c r="H293" s="56"/>
      <c r="J293" s="34"/>
      <c r="K293" s="34">
        <v>4.0163000000000002</v>
      </c>
      <c r="M293" s="23"/>
      <c r="N293" s="13" t="str">
        <f t="shared" si="20"/>
        <v>GERDAU</v>
      </c>
      <c r="O293" s="17"/>
      <c r="P293" s="41">
        <f t="shared" si="21"/>
        <v>6891832755.7876644</v>
      </c>
      <c r="Q293" s="14">
        <f t="shared" si="22"/>
        <v>4858404</v>
      </c>
      <c r="R293" s="41">
        <f t="shared" si="23"/>
        <v>22487376038.891502</v>
      </c>
    </row>
    <row r="294" spans="3:18" x14ac:dyDescent="0.25">
      <c r="C294" s="13" t="s">
        <v>715</v>
      </c>
      <c r="D294" s="58"/>
      <c r="E294" s="41">
        <v>8301592502.7099991</v>
      </c>
      <c r="F294" s="41">
        <v>3021706</v>
      </c>
      <c r="G294" s="41">
        <v>36138289007.999794</v>
      </c>
      <c r="H294" s="56"/>
      <c r="J294" s="34"/>
      <c r="K294" s="34">
        <v>4.0163000000000002</v>
      </c>
      <c r="M294" s="23"/>
      <c r="N294" s="13" t="str">
        <f t="shared" si="20"/>
        <v>GERDAU MET</v>
      </c>
      <c r="O294" s="17"/>
      <c r="P294" s="41">
        <f t="shared" si="21"/>
        <v>2066975201.730448</v>
      </c>
      <c r="Q294" s="14">
        <f t="shared" si="22"/>
        <v>3021706</v>
      </c>
      <c r="R294" s="41">
        <f t="shared" si="23"/>
        <v>8997905785.9223137</v>
      </c>
    </row>
    <row r="295" spans="3:18" x14ac:dyDescent="0.25">
      <c r="C295" s="13" t="s">
        <v>716</v>
      </c>
      <c r="D295" s="58"/>
      <c r="E295" s="41">
        <v>9321609396.8400002</v>
      </c>
      <c r="F295" s="41">
        <v>2965670</v>
      </c>
      <c r="G295" s="41">
        <v>67134324516.000389</v>
      </c>
      <c r="H295" s="56"/>
      <c r="J295" s="34"/>
      <c r="K295" s="34">
        <v>4.0163000000000002</v>
      </c>
      <c r="M295" s="23"/>
      <c r="N295" s="13" t="str">
        <f t="shared" si="20"/>
        <v>GOL</v>
      </c>
      <c r="O295" s="17"/>
      <c r="P295" s="41">
        <f t="shared" si="21"/>
        <v>2320944500.3709884</v>
      </c>
      <c r="Q295" s="14">
        <f t="shared" si="22"/>
        <v>2965670</v>
      </c>
      <c r="R295" s="41">
        <f t="shared" si="23"/>
        <v>16715465606.652985</v>
      </c>
    </row>
    <row r="296" spans="3:18" x14ac:dyDescent="0.25">
      <c r="C296" s="13" t="s">
        <v>717</v>
      </c>
      <c r="D296" s="58"/>
      <c r="E296" s="41">
        <v>235660594.39999998</v>
      </c>
      <c r="F296" s="41">
        <v>8474</v>
      </c>
      <c r="G296" s="41">
        <v>137291222</v>
      </c>
      <c r="H296" s="56"/>
      <c r="J296" s="34"/>
      <c r="K296" s="34">
        <v>4.0163000000000002</v>
      </c>
      <c r="M296" s="23"/>
      <c r="N296" s="13" t="str">
        <f t="shared" si="20"/>
        <v>GPC PART</v>
      </c>
      <c r="O296" s="17"/>
      <c r="P296" s="41">
        <f t="shared" si="21"/>
        <v>58676043.72183352</v>
      </c>
      <c r="Q296" s="14">
        <f t="shared" si="22"/>
        <v>8474</v>
      </c>
      <c r="R296" s="41">
        <f t="shared" si="23"/>
        <v>34183507.706097648</v>
      </c>
    </row>
    <row r="297" spans="3:18" x14ac:dyDescent="0.25">
      <c r="C297" s="13" t="s">
        <v>718</v>
      </c>
      <c r="D297" s="58"/>
      <c r="E297" s="41">
        <v>519661334.09999996</v>
      </c>
      <c r="F297" s="41">
        <v>16978</v>
      </c>
      <c r="G297" s="41">
        <v>191675022.00000006</v>
      </c>
      <c r="H297" s="56"/>
      <c r="J297" s="34"/>
      <c r="K297" s="34">
        <v>4.0163000000000002</v>
      </c>
      <c r="M297" s="23"/>
      <c r="N297" s="13" t="str">
        <f t="shared" si="20"/>
        <v>GRAZZIOTIN</v>
      </c>
      <c r="O297" s="17"/>
      <c r="P297" s="41">
        <f t="shared" si="21"/>
        <v>129388077.11077358</v>
      </c>
      <c r="Q297" s="14">
        <f t="shared" si="22"/>
        <v>16978</v>
      </c>
      <c r="R297" s="41">
        <f t="shared" si="23"/>
        <v>47724279.062819026</v>
      </c>
    </row>
    <row r="298" spans="3:18" x14ac:dyDescent="0.25">
      <c r="C298" s="13" t="s">
        <v>719</v>
      </c>
      <c r="D298" s="58"/>
      <c r="E298" s="41">
        <v>9698220000</v>
      </c>
      <c r="F298" s="41">
        <v>928550</v>
      </c>
      <c r="G298" s="41">
        <v>4857659983.9999952</v>
      </c>
      <c r="H298" s="56"/>
      <c r="J298" s="34"/>
      <c r="K298" s="34">
        <v>4.0163000000000002</v>
      </c>
      <c r="M298" s="23"/>
      <c r="N298" s="13" t="str">
        <f t="shared" si="20"/>
        <v>GRENDENE</v>
      </c>
      <c r="O298" s="17"/>
      <c r="P298" s="41">
        <f t="shared" si="21"/>
        <v>2414715036.2273731</v>
      </c>
      <c r="Q298" s="14">
        <f t="shared" si="22"/>
        <v>928550</v>
      </c>
      <c r="R298" s="41">
        <f t="shared" si="23"/>
        <v>1209486339.1678896</v>
      </c>
    </row>
    <row r="299" spans="3:18" x14ac:dyDescent="0.25">
      <c r="C299" s="13" t="s">
        <v>720</v>
      </c>
      <c r="D299" s="58"/>
      <c r="E299" s="41">
        <v>10123776000</v>
      </c>
      <c r="F299" s="41">
        <v>540662</v>
      </c>
      <c r="G299" s="41">
        <v>7384789157.9999943</v>
      </c>
      <c r="H299" s="56"/>
      <c r="J299" s="34"/>
      <c r="K299" s="34">
        <v>4.0163000000000002</v>
      </c>
      <c r="M299" s="23"/>
      <c r="N299" s="13" t="str">
        <f t="shared" si="20"/>
        <v>GUARARAPES</v>
      </c>
      <c r="O299" s="17"/>
      <c r="P299" s="41">
        <f t="shared" si="21"/>
        <v>2520672260.5383062</v>
      </c>
      <c r="Q299" s="14">
        <f t="shared" si="22"/>
        <v>540662</v>
      </c>
      <c r="R299" s="41">
        <f t="shared" si="23"/>
        <v>1838704568.3838344</v>
      </c>
    </row>
    <row r="300" spans="3:18" x14ac:dyDescent="0.25">
      <c r="C300" s="13" t="s">
        <v>721</v>
      </c>
      <c r="D300" s="58"/>
      <c r="E300" s="41">
        <v>114171087.5</v>
      </c>
      <c r="F300" s="41">
        <v>168</v>
      </c>
      <c r="G300" s="41">
        <v>641678</v>
      </c>
      <c r="H300" s="56"/>
      <c r="J300" s="34"/>
      <c r="K300" s="34">
        <v>4.0163000000000002</v>
      </c>
      <c r="M300" s="23"/>
      <c r="N300" s="13" t="str">
        <f t="shared" si="20"/>
        <v>HABITASUL</v>
      </c>
      <c r="O300" s="17"/>
      <c r="P300" s="41">
        <f t="shared" si="21"/>
        <v>28426932.126584169</v>
      </c>
      <c r="Q300" s="14">
        <f t="shared" si="22"/>
        <v>168</v>
      </c>
      <c r="R300" s="41">
        <f t="shared" si="23"/>
        <v>159768.44359236112</v>
      </c>
    </row>
    <row r="301" spans="3:18" x14ac:dyDescent="0.25">
      <c r="C301" s="13" t="s">
        <v>722</v>
      </c>
      <c r="D301" s="58"/>
      <c r="E301" s="41">
        <v>26497333.969999999</v>
      </c>
      <c r="F301" s="41">
        <v>22172</v>
      </c>
      <c r="G301" s="41">
        <v>63195458</v>
      </c>
      <c r="H301" s="56"/>
      <c r="J301" s="34"/>
      <c r="K301" s="34">
        <v>4.0163000000000002</v>
      </c>
      <c r="M301" s="23"/>
      <c r="N301" s="13" t="str">
        <f t="shared" si="20"/>
        <v>HAGA S/A</v>
      </c>
      <c r="O301" s="17"/>
      <c r="P301" s="41">
        <f t="shared" si="21"/>
        <v>6597448.8882802576</v>
      </c>
      <c r="Q301" s="14">
        <f t="shared" si="22"/>
        <v>22172</v>
      </c>
      <c r="R301" s="41">
        <f t="shared" si="23"/>
        <v>15734745.412444288</v>
      </c>
    </row>
    <row r="302" spans="3:18" x14ac:dyDescent="0.25">
      <c r="C302" s="13" t="s">
        <v>190</v>
      </c>
      <c r="D302" s="58"/>
      <c r="E302" s="41">
        <v>41384314964.199997</v>
      </c>
      <c r="F302" s="41">
        <v>1884496</v>
      </c>
      <c r="G302" s="41">
        <v>45028828696.000221</v>
      </c>
      <c r="H302" s="56"/>
      <c r="J302" s="34"/>
      <c r="K302" s="34">
        <v>4.0163000000000002</v>
      </c>
      <c r="M302" s="23"/>
      <c r="N302" s="13" t="str">
        <f t="shared" si="20"/>
        <v>HAPVIDA</v>
      </c>
      <c r="O302" s="17"/>
      <c r="P302" s="41">
        <f t="shared" si="21"/>
        <v>10304089576.027685</v>
      </c>
      <c r="Q302" s="14">
        <f t="shared" si="22"/>
        <v>1884496</v>
      </c>
      <c r="R302" s="41">
        <f t="shared" si="23"/>
        <v>11211520229.066608</v>
      </c>
    </row>
    <row r="303" spans="3:18" x14ac:dyDescent="0.25">
      <c r="C303" s="13" t="s">
        <v>723</v>
      </c>
      <c r="D303" s="58"/>
      <c r="E303" s="41">
        <v>2449474624.9200001</v>
      </c>
      <c r="F303" s="41">
        <v>621987</v>
      </c>
      <c r="G303" s="41">
        <v>3956413131.9999924</v>
      </c>
      <c r="H303" s="56"/>
      <c r="J303" s="34"/>
      <c r="K303" s="34">
        <v>4.0163000000000002</v>
      </c>
      <c r="M303" s="23"/>
      <c r="N303" s="13" t="str">
        <f t="shared" si="20"/>
        <v>HELBOR</v>
      </c>
      <c r="O303" s="17"/>
      <c r="P303" s="41">
        <f t="shared" si="21"/>
        <v>609883381.45058882</v>
      </c>
      <c r="Q303" s="14">
        <f t="shared" si="22"/>
        <v>621987</v>
      </c>
      <c r="R303" s="41">
        <f t="shared" si="23"/>
        <v>985089045.14104831</v>
      </c>
    </row>
    <row r="304" spans="3:18" x14ac:dyDescent="0.25">
      <c r="C304" s="13" t="s">
        <v>724</v>
      </c>
      <c r="D304" s="58"/>
      <c r="E304" s="41">
        <v>2719309.98</v>
      </c>
      <c r="F304" s="41">
        <v>2026</v>
      </c>
      <c r="G304" s="41">
        <v>5688158</v>
      </c>
      <c r="H304" s="56"/>
      <c r="J304" s="34"/>
      <c r="K304" s="34">
        <v>4.0163000000000002</v>
      </c>
      <c r="M304" s="23"/>
      <c r="N304" s="13" t="str">
        <f t="shared" si="20"/>
        <v>HERCULES</v>
      </c>
      <c r="O304" s="17"/>
      <c r="P304" s="41">
        <f t="shared" si="21"/>
        <v>677068.44110250729</v>
      </c>
      <c r="Q304" s="14">
        <f t="shared" si="22"/>
        <v>2026</v>
      </c>
      <c r="R304" s="41">
        <f t="shared" si="23"/>
        <v>1416268.2070562458</v>
      </c>
    </row>
    <row r="305" spans="3:18" x14ac:dyDescent="0.25">
      <c r="C305" s="13" t="s">
        <v>725</v>
      </c>
      <c r="D305" s="58"/>
      <c r="E305" s="41">
        <v>37663442.549999997</v>
      </c>
      <c r="F305" s="41">
        <v>4372</v>
      </c>
      <c r="G305" s="41">
        <v>7607282</v>
      </c>
      <c r="H305" s="56"/>
      <c r="J305" s="34"/>
      <c r="K305" s="34">
        <v>4.0163000000000002</v>
      </c>
      <c r="M305" s="23"/>
      <c r="N305" s="13" t="str">
        <f t="shared" si="20"/>
        <v>HOTEIS OTHON</v>
      </c>
      <c r="O305" s="17"/>
      <c r="P305" s="41">
        <f t="shared" si="21"/>
        <v>9377646.7270871196</v>
      </c>
      <c r="Q305" s="14">
        <f t="shared" si="22"/>
        <v>4372</v>
      </c>
      <c r="R305" s="41">
        <f t="shared" si="23"/>
        <v>1894102.0342105918</v>
      </c>
    </row>
    <row r="306" spans="3:18" x14ac:dyDescent="0.25">
      <c r="C306" s="13" t="s">
        <v>726</v>
      </c>
      <c r="D306" s="58"/>
      <c r="E306" s="41">
        <v>21053527398</v>
      </c>
      <c r="F306" s="41">
        <v>2192258</v>
      </c>
      <c r="G306" s="41">
        <v>31270213574.000042</v>
      </c>
      <c r="H306" s="56"/>
      <c r="J306" s="34"/>
      <c r="K306" s="34">
        <v>4.0163000000000002</v>
      </c>
      <c r="M306" s="23"/>
      <c r="N306" s="13" t="str">
        <f t="shared" si="20"/>
        <v>HYPERA</v>
      </c>
      <c r="O306" s="17"/>
      <c r="P306" s="41">
        <f t="shared" si="21"/>
        <v>5242020615.4918699</v>
      </c>
      <c r="Q306" s="14">
        <f t="shared" si="22"/>
        <v>2192258</v>
      </c>
      <c r="R306" s="41">
        <f t="shared" si="23"/>
        <v>7785826151.930892</v>
      </c>
    </row>
    <row r="307" spans="3:18" x14ac:dyDescent="0.25">
      <c r="C307" s="13" t="s">
        <v>727</v>
      </c>
      <c r="D307" s="58"/>
      <c r="E307" s="41">
        <v>40368608.020000003</v>
      </c>
      <c r="F307" s="41">
        <v>52706</v>
      </c>
      <c r="G307" s="41">
        <v>282707012</v>
      </c>
      <c r="H307" s="56"/>
      <c r="J307" s="34"/>
      <c r="K307" s="34">
        <v>4.0163000000000002</v>
      </c>
      <c r="M307" s="23"/>
      <c r="N307" s="13" t="str">
        <f t="shared" si="20"/>
        <v>IDEIASNET</v>
      </c>
      <c r="O307" s="17"/>
      <c r="P307" s="41">
        <f t="shared" si="21"/>
        <v>10051193.391927894</v>
      </c>
      <c r="Q307" s="14">
        <f t="shared" si="22"/>
        <v>52706</v>
      </c>
      <c r="R307" s="41">
        <f t="shared" si="23"/>
        <v>70389914.100042328</v>
      </c>
    </row>
    <row r="308" spans="3:18" x14ac:dyDescent="0.25">
      <c r="C308" s="13" t="s">
        <v>728</v>
      </c>
      <c r="D308" s="58"/>
      <c r="E308" s="41">
        <v>29136573.109999999</v>
      </c>
      <c r="F308" s="41">
        <v>39819</v>
      </c>
      <c r="G308" s="41">
        <v>163966328</v>
      </c>
      <c r="H308" s="56"/>
      <c r="J308" s="34"/>
      <c r="K308" s="34">
        <v>4.0163000000000002</v>
      </c>
      <c r="M308" s="23"/>
      <c r="N308" s="13" t="str">
        <f t="shared" si="20"/>
        <v>IGB S/A</v>
      </c>
      <c r="O308" s="17"/>
      <c r="P308" s="41">
        <f t="shared" si="21"/>
        <v>7254580.8604934886</v>
      </c>
      <c r="Q308" s="14">
        <f t="shared" si="22"/>
        <v>39819</v>
      </c>
      <c r="R308" s="41">
        <f t="shared" si="23"/>
        <v>40825219.2316311</v>
      </c>
    </row>
    <row r="309" spans="3:18" x14ac:dyDescent="0.25">
      <c r="C309" s="13" t="s">
        <v>729</v>
      </c>
      <c r="D309" s="58"/>
      <c r="E309" s="41">
        <v>832757340.72000003</v>
      </c>
      <c r="F309" s="41" t="s">
        <v>8</v>
      </c>
      <c r="G309" s="41" t="s">
        <v>8</v>
      </c>
      <c r="H309" s="56"/>
      <c r="J309" s="34"/>
      <c r="K309" s="34">
        <v>4.0163000000000002</v>
      </c>
      <c r="M309" s="23"/>
      <c r="N309" s="13" t="str">
        <f t="shared" si="20"/>
        <v>IGUA SA</v>
      </c>
      <c r="O309" s="17"/>
      <c r="P309" s="41">
        <f t="shared" si="21"/>
        <v>207344406.72260538</v>
      </c>
      <c r="Q309" s="14" t="str">
        <f t="shared" si="22"/>
        <v>n.d.</v>
      </c>
      <c r="R309" s="41" t="str">
        <f t="shared" si="23"/>
        <v>n.d.</v>
      </c>
    </row>
    <row r="310" spans="3:18" x14ac:dyDescent="0.25">
      <c r="C310" s="13" t="s">
        <v>730</v>
      </c>
      <c r="D310" s="58"/>
      <c r="E310" s="41">
        <v>8381985491.8800001</v>
      </c>
      <c r="F310" s="41">
        <v>1738069</v>
      </c>
      <c r="G310" s="41">
        <v>30405645329.999931</v>
      </c>
      <c r="H310" s="56"/>
      <c r="J310" s="34"/>
      <c r="K310" s="34">
        <v>4.0163000000000002</v>
      </c>
      <c r="M310" s="23"/>
      <c r="N310" s="13" t="str">
        <f t="shared" si="20"/>
        <v>IGUATEMI</v>
      </c>
      <c r="O310" s="17"/>
      <c r="P310" s="41">
        <f t="shared" si="21"/>
        <v>2086991881.054702</v>
      </c>
      <c r="Q310" s="14">
        <f t="shared" si="22"/>
        <v>1738069</v>
      </c>
      <c r="R310" s="41">
        <f t="shared" si="23"/>
        <v>7570561295.2219534</v>
      </c>
    </row>
    <row r="311" spans="3:18" x14ac:dyDescent="0.25">
      <c r="C311" s="13" t="s">
        <v>731</v>
      </c>
      <c r="D311" s="58"/>
      <c r="E311" s="41">
        <v>3256127871.6999998</v>
      </c>
      <c r="F311" s="41">
        <v>305001</v>
      </c>
      <c r="G311" s="41">
        <v>3814648807.9999857</v>
      </c>
      <c r="H311" s="56"/>
      <c r="J311" s="34"/>
      <c r="K311" s="34">
        <v>4.0163000000000002</v>
      </c>
      <c r="M311" s="23"/>
      <c r="N311" s="13" t="str">
        <f t="shared" si="20"/>
        <v>IHPARDINI</v>
      </c>
      <c r="O311" s="17"/>
      <c r="P311" s="41">
        <f t="shared" si="21"/>
        <v>810728250.30500698</v>
      </c>
      <c r="Q311" s="14">
        <f t="shared" si="22"/>
        <v>305001</v>
      </c>
      <c r="R311" s="41">
        <f t="shared" si="23"/>
        <v>949791800.41331208</v>
      </c>
    </row>
    <row r="312" spans="3:18" x14ac:dyDescent="0.25">
      <c r="C312" s="13" t="s">
        <v>732</v>
      </c>
      <c r="D312" s="58"/>
      <c r="E312" s="41">
        <v>1416498201.9000001</v>
      </c>
      <c r="F312" s="41">
        <v>487571</v>
      </c>
      <c r="G312" s="41">
        <v>3353429756.0000052</v>
      </c>
      <c r="H312" s="56"/>
      <c r="J312" s="34"/>
      <c r="K312" s="34">
        <v>4.0163000000000002</v>
      </c>
      <c r="M312" s="23"/>
      <c r="N312" s="13" t="str">
        <f t="shared" si="20"/>
        <v>IMC S/A</v>
      </c>
      <c r="O312" s="17"/>
      <c r="P312" s="41">
        <f t="shared" si="21"/>
        <v>352687349.52568287</v>
      </c>
      <c r="Q312" s="14">
        <f t="shared" si="22"/>
        <v>487571</v>
      </c>
      <c r="R312" s="41">
        <f t="shared" si="23"/>
        <v>834954997.38565469</v>
      </c>
    </row>
    <row r="313" spans="3:18" x14ac:dyDescent="0.25">
      <c r="C313" s="13" t="s">
        <v>733</v>
      </c>
      <c r="D313" s="58"/>
      <c r="E313" s="41">
        <v>151487057.03</v>
      </c>
      <c r="F313" s="41" t="s">
        <v>8</v>
      </c>
      <c r="G313" s="41" t="s">
        <v>8</v>
      </c>
      <c r="H313" s="56"/>
      <c r="J313" s="34"/>
      <c r="K313" s="34">
        <v>4.0163000000000002</v>
      </c>
      <c r="M313" s="23"/>
      <c r="N313" s="13" t="str">
        <f t="shared" si="20"/>
        <v>IND CATAGUAS</v>
      </c>
      <c r="O313" s="17"/>
      <c r="P313" s="41">
        <f t="shared" si="21"/>
        <v>37718063.150163084</v>
      </c>
      <c r="Q313" s="14" t="str">
        <f t="shared" si="22"/>
        <v>n.d.</v>
      </c>
      <c r="R313" s="41" t="str">
        <f t="shared" si="23"/>
        <v>n.d.</v>
      </c>
    </row>
    <row r="314" spans="3:18" x14ac:dyDescent="0.25">
      <c r="C314" s="13" t="s">
        <v>734</v>
      </c>
      <c r="D314" s="58"/>
      <c r="E314" s="41">
        <v>883778516.82000005</v>
      </c>
      <c r="F314" s="41">
        <v>154800</v>
      </c>
      <c r="G314" s="41">
        <v>1111032244.0000005</v>
      </c>
      <c r="H314" s="56"/>
      <c r="J314" s="34"/>
      <c r="K314" s="34">
        <v>4.0163000000000002</v>
      </c>
      <c r="M314" s="23"/>
      <c r="N314" s="13" t="str">
        <f t="shared" si="20"/>
        <v>INDS ROMI</v>
      </c>
      <c r="O314" s="17"/>
      <c r="P314" s="41">
        <f t="shared" si="21"/>
        <v>220047933.87446156</v>
      </c>
      <c r="Q314" s="14">
        <f t="shared" si="22"/>
        <v>154800</v>
      </c>
      <c r="R314" s="41">
        <f t="shared" si="23"/>
        <v>276630790.5285961</v>
      </c>
    </row>
    <row r="315" spans="3:18" x14ac:dyDescent="0.25">
      <c r="C315" s="13" t="s">
        <v>735</v>
      </c>
      <c r="D315" s="58"/>
      <c r="E315" s="41">
        <v>262421186.40000001</v>
      </c>
      <c r="F315" s="41">
        <v>26874</v>
      </c>
      <c r="G315" s="41">
        <v>124074957.99999999</v>
      </c>
      <c r="H315" s="56"/>
      <c r="J315" s="34"/>
      <c r="K315" s="34">
        <v>4.0163000000000002</v>
      </c>
      <c r="M315" s="23"/>
      <c r="N315" s="13" t="str">
        <f t="shared" si="20"/>
        <v>INDUSVAL</v>
      </c>
      <c r="O315" s="17"/>
      <c r="P315" s="41">
        <f t="shared" si="21"/>
        <v>65339040.011951298</v>
      </c>
      <c r="Q315" s="14">
        <f t="shared" si="22"/>
        <v>26874</v>
      </c>
      <c r="R315" s="41">
        <f t="shared" si="23"/>
        <v>30892851.131638568</v>
      </c>
    </row>
    <row r="316" spans="3:18" x14ac:dyDescent="0.25">
      <c r="C316" s="13" t="s">
        <v>736</v>
      </c>
      <c r="D316" s="58"/>
      <c r="E316" s="41">
        <v>58200503.140000001</v>
      </c>
      <c r="F316" s="41">
        <v>29938</v>
      </c>
      <c r="G316" s="41">
        <v>189128580</v>
      </c>
      <c r="H316" s="56"/>
      <c r="J316" s="34"/>
      <c r="K316" s="34">
        <v>4.0163000000000002</v>
      </c>
      <c r="M316" s="23"/>
      <c r="N316" s="13" t="str">
        <f t="shared" si="20"/>
        <v>INEPAR</v>
      </c>
      <c r="O316" s="17"/>
      <c r="P316" s="41">
        <f t="shared" si="21"/>
        <v>14491074.655777706</v>
      </c>
      <c r="Q316" s="14">
        <f t="shared" si="22"/>
        <v>29938</v>
      </c>
      <c r="R316" s="41">
        <f t="shared" si="23"/>
        <v>47090252.222194552</v>
      </c>
    </row>
    <row r="317" spans="3:18" x14ac:dyDescent="0.25">
      <c r="C317" s="13" t="s">
        <v>737</v>
      </c>
      <c r="D317" s="58"/>
      <c r="E317" s="41" t="s">
        <v>8</v>
      </c>
      <c r="F317" s="41" t="s">
        <v>8</v>
      </c>
      <c r="G317" s="41" t="s">
        <v>8</v>
      </c>
      <c r="H317" s="56"/>
      <c r="J317" s="34"/>
      <c r="K317" s="34">
        <v>4.0163000000000002</v>
      </c>
      <c r="M317" s="23"/>
      <c r="N317" s="13" t="str">
        <f t="shared" si="20"/>
        <v>INTER SA</v>
      </c>
      <c r="O317" s="17"/>
      <c r="P317" s="41" t="e">
        <f t="shared" si="21"/>
        <v>#VALUE!</v>
      </c>
      <c r="Q317" s="14" t="str">
        <f t="shared" si="22"/>
        <v>n.d.</v>
      </c>
      <c r="R317" s="41" t="str">
        <f t="shared" si="23"/>
        <v>n.d.</v>
      </c>
    </row>
    <row r="318" spans="3:18" x14ac:dyDescent="0.25">
      <c r="C318" s="13" t="s">
        <v>191</v>
      </c>
      <c r="D318" s="58"/>
      <c r="E318" s="41">
        <v>30538516487.580002</v>
      </c>
      <c r="F318" s="41">
        <v>2653226</v>
      </c>
      <c r="G318" s="41">
        <v>73599116119.999954</v>
      </c>
      <c r="H318" s="56"/>
      <c r="J318" s="34"/>
      <c r="K318" s="34">
        <v>4.0163000000000002</v>
      </c>
      <c r="M318" s="23"/>
      <c r="N318" s="13" t="str">
        <f t="shared" si="20"/>
        <v>INTERMEDICA</v>
      </c>
      <c r="O318" s="17"/>
      <c r="P318" s="41">
        <f t="shared" si="21"/>
        <v>7603644271.4886837</v>
      </c>
      <c r="Q318" s="14">
        <f t="shared" si="22"/>
        <v>2653226</v>
      </c>
      <c r="R318" s="41">
        <f t="shared" si="23"/>
        <v>18325104230.261673</v>
      </c>
    </row>
    <row r="319" spans="3:18" x14ac:dyDescent="0.25">
      <c r="C319" s="13" t="s">
        <v>738</v>
      </c>
      <c r="D319" s="58"/>
      <c r="E319" s="41">
        <v>3993394467.6300001</v>
      </c>
      <c r="F319" s="41" t="s">
        <v>8</v>
      </c>
      <c r="G319" s="41" t="s">
        <v>8</v>
      </c>
      <c r="H319" s="56"/>
      <c r="J319" s="34"/>
      <c r="K319" s="34">
        <v>4.0163000000000002</v>
      </c>
      <c r="M319" s="23"/>
      <c r="N319" s="13" t="str">
        <f t="shared" si="20"/>
        <v>INVEPAR</v>
      </c>
      <c r="O319" s="17"/>
      <c r="P319" s="41">
        <f t="shared" si="21"/>
        <v>994296857.21435153</v>
      </c>
      <c r="Q319" s="14" t="str">
        <f t="shared" si="22"/>
        <v>n.d.</v>
      </c>
      <c r="R319" s="41" t="str">
        <f t="shared" si="23"/>
        <v>n.d.</v>
      </c>
    </row>
    <row r="320" spans="3:18" x14ac:dyDescent="0.25">
      <c r="C320" s="13" t="s">
        <v>739</v>
      </c>
      <c r="D320" s="58"/>
      <c r="E320" s="41">
        <v>162286606.25999999</v>
      </c>
      <c r="F320" s="41" t="s">
        <v>8</v>
      </c>
      <c r="G320" s="41" t="s">
        <v>8</v>
      </c>
      <c r="H320" s="56"/>
      <c r="J320" s="34"/>
      <c r="K320" s="34">
        <v>4.0163000000000002</v>
      </c>
      <c r="M320" s="23"/>
      <c r="N320" s="13" t="str">
        <f t="shared" si="20"/>
        <v>INVEST BEMGE</v>
      </c>
      <c r="O320" s="17"/>
      <c r="P320" s="41">
        <f t="shared" si="21"/>
        <v>40406993.068246886</v>
      </c>
      <c r="Q320" s="14" t="str">
        <f t="shared" si="22"/>
        <v>n.d.</v>
      </c>
      <c r="R320" s="41" t="str">
        <f t="shared" si="23"/>
        <v>n.d.</v>
      </c>
    </row>
    <row r="321" spans="2:18" x14ac:dyDescent="0.25">
      <c r="C321" s="13" t="s">
        <v>740</v>
      </c>
      <c r="D321" s="58"/>
      <c r="E321" s="41">
        <v>2974474279.3499999</v>
      </c>
      <c r="F321" s="41">
        <v>1023184</v>
      </c>
      <c r="G321" s="41">
        <v>10182504210.000032</v>
      </c>
      <c r="H321" s="56"/>
      <c r="J321" s="34"/>
      <c r="K321" s="34">
        <v>4.0163000000000002</v>
      </c>
      <c r="M321" s="23"/>
      <c r="N321" s="13" t="str">
        <f t="shared" si="20"/>
        <v>IOCHP-MAXION</v>
      </c>
      <c r="O321" s="17"/>
      <c r="P321" s="41">
        <f t="shared" si="21"/>
        <v>740600622.30162084</v>
      </c>
      <c r="Q321" s="14">
        <f t="shared" si="22"/>
        <v>1023184</v>
      </c>
      <c r="R321" s="41">
        <f t="shared" si="23"/>
        <v>2535294726.489563</v>
      </c>
    </row>
    <row r="322" spans="2:18" x14ac:dyDescent="0.25">
      <c r="C322" s="13" t="s">
        <v>741</v>
      </c>
      <c r="D322" s="58"/>
      <c r="E322" s="41">
        <v>34753680000</v>
      </c>
      <c r="F322" s="41">
        <v>2535449</v>
      </c>
      <c r="G322" s="41">
        <v>87054497571.999863</v>
      </c>
      <c r="H322" s="56"/>
      <c r="J322" s="34"/>
      <c r="K322" s="34">
        <v>4.0163000000000002</v>
      </c>
      <c r="M322" s="23"/>
      <c r="N322" s="13" t="str">
        <f t="shared" si="20"/>
        <v>IRBBRASIL RE</v>
      </c>
      <c r="O322" s="17"/>
      <c r="P322" s="41">
        <f t="shared" si="21"/>
        <v>8653158379.603117</v>
      </c>
      <c r="Q322" s="14">
        <f t="shared" si="22"/>
        <v>2535449</v>
      </c>
      <c r="R322" s="41">
        <f t="shared" si="23"/>
        <v>21675297555.46146</v>
      </c>
    </row>
    <row r="323" spans="2:18" x14ac:dyDescent="0.25">
      <c r="C323" s="13" t="s">
        <v>742</v>
      </c>
      <c r="D323" s="58"/>
      <c r="E323" s="41">
        <v>111669310876.5</v>
      </c>
      <c r="F323" s="41">
        <v>7030699</v>
      </c>
      <c r="G323" s="41">
        <v>141685556775.99979</v>
      </c>
      <c r="H323" s="56"/>
      <c r="J323" s="34"/>
      <c r="K323" s="34">
        <v>4.0163000000000002</v>
      </c>
      <c r="M323" s="23"/>
      <c r="N323" s="13" t="str">
        <f t="shared" si="20"/>
        <v>ITAUSA</v>
      </c>
      <c r="O323" s="17"/>
      <c r="P323" s="41">
        <f t="shared" si="21"/>
        <v>27804026311.903992</v>
      </c>
      <c r="Q323" s="14">
        <f t="shared" si="22"/>
        <v>7030699</v>
      </c>
      <c r="R323" s="41">
        <f t="shared" si="23"/>
        <v>35277632840.176224</v>
      </c>
    </row>
    <row r="324" spans="2:18" x14ac:dyDescent="0.25">
      <c r="B324" s="15"/>
      <c r="C324" s="13" t="s">
        <v>743</v>
      </c>
      <c r="D324" s="56"/>
      <c r="E324" s="41">
        <v>317185784772.84003</v>
      </c>
      <c r="F324" s="41">
        <v>9740076</v>
      </c>
      <c r="G324" s="41">
        <v>369999853557.99896</v>
      </c>
      <c r="H324" s="56"/>
      <c r="I324" s="15"/>
      <c r="K324" s="34">
        <v>4.0163000000000002</v>
      </c>
      <c r="M324" s="15"/>
      <c r="N324" s="13" t="str">
        <f t="shared" si="20"/>
        <v>ITAUUNIBANCO</v>
      </c>
      <c r="O324" s="23"/>
      <c r="P324" s="41">
        <f t="shared" si="21"/>
        <v>78974624597.973267</v>
      </c>
      <c r="Q324" s="14">
        <f t="shared" si="22"/>
        <v>9740076</v>
      </c>
      <c r="R324" s="41">
        <f t="shared" si="23"/>
        <v>92124555824.514832</v>
      </c>
    </row>
    <row r="325" spans="2:18" x14ac:dyDescent="0.25">
      <c r="C325" s="13" t="s">
        <v>744</v>
      </c>
      <c r="D325" s="24"/>
      <c r="E325" s="41">
        <v>11058899.289999999</v>
      </c>
      <c r="F325" s="41">
        <v>13200</v>
      </c>
      <c r="G325" s="41">
        <v>36442290</v>
      </c>
      <c r="H325" s="56"/>
      <c r="J325" s="34"/>
      <c r="K325" s="34">
        <v>4.0163000000000002</v>
      </c>
      <c r="M325" s="23"/>
      <c r="N325" s="13" t="str">
        <f t="shared" si="20"/>
        <v>J B DUARTE</v>
      </c>
      <c r="O325" s="24"/>
      <c r="P325" s="41">
        <f t="shared" si="21"/>
        <v>2753504.2925080294</v>
      </c>
      <c r="Q325" s="14">
        <f t="shared" si="22"/>
        <v>13200</v>
      </c>
      <c r="R325" s="41">
        <f t="shared" si="23"/>
        <v>9073597.5898214765</v>
      </c>
    </row>
    <row r="326" spans="2:18" x14ac:dyDescent="0.25">
      <c r="C326" s="13" t="s">
        <v>745</v>
      </c>
      <c r="D326" s="24"/>
      <c r="E326" s="41">
        <v>77714726293.759995</v>
      </c>
      <c r="F326" s="41">
        <v>7316669</v>
      </c>
      <c r="G326" s="41">
        <v>132599628931.99921</v>
      </c>
      <c r="H326" s="56"/>
      <c r="J326" s="34"/>
      <c r="K326" s="34">
        <v>4.0163000000000002</v>
      </c>
      <c r="M326" s="23"/>
      <c r="N326" s="13" t="str">
        <f t="shared" si="20"/>
        <v>JBS</v>
      </c>
      <c r="O326" s="24"/>
      <c r="P326" s="41">
        <f t="shared" si="21"/>
        <v>19349831012.06583</v>
      </c>
      <c r="Q326" s="14">
        <f t="shared" si="22"/>
        <v>7316669</v>
      </c>
      <c r="R326" s="41">
        <f t="shared" si="23"/>
        <v>33015369601.872169</v>
      </c>
    </row>
    <row r="327" spans="2:18" x14ac:dyDescent="0.25">
      <c r="C327" s="13" t="s">
        <v>746</v>
      </c>
      <c r="D327" s="24"/>
      <c r="E327" s="41">
        <v>2840578103.6799998</v>
      </c>
      <c r="F327" s="41">
        <v>134356</v>
      </c>
      <c r="G327" s="41">
        <v>3405412247.9999986</v>
      </c>
      <c r="H327" s="56"/>
      <c r="J327" s="34"/>
      <c r="K327" s="34">
        <v>4.0163000000000002</v>
      </c>
      <c r="M327" s="23"/>
      <c r="N327" s="13" t="str">
        <f t="shared" si="20"/>
        <v>JEREISSATI</v>
      </c>
      <c r="O327" s="24"/>
      <c r="P327" s="41">
        <f t="shared" si="21"/>
        <v>707262431.51159024</v>
      </c>
      <c r="Q327" s="14">
        <f t="shared" si="22"/>
        <v>134356</v>
      </c>
      <c r="R327" s="41">
        <f t="shared" si="23"/>
        <v>847897878.14655244</v>
      </c>
    </row>
    <row r="328" spans="2:18" x14ac:dyDescent="0.25">
      <c r="C328" s="13" t="s">
        <v>747</v>
      </c>
      <c r="D328" s="24"/>
      <c r="E328" s="41">
        <v>3617800092.27</v>
      </c>
      <c r="F328" s="41">
        <v>548321</v>
      </c>
      <c r="G328" s="41">
        <v>4007605385.9999981</v>
      </c>
      <c r="H328" s="56"/>
      <c r="J328" s="34"/>
      <c r="K328" s="34">
        <v>4.0163000000000002</v>
      </c>
      <c r="M328" s="23"/>
      <c r="N328" s="13" t="str">
        <f t="shared" si="20"/>
        <v>JHSF PART</v>
      </c>
      <c r="O328" s="24"/>
      <c r="P328" s="41">
        <f t="shared" si="21"/>
        <v>900779347.22754765</v>
      </c>
      <c r="Q328" s="14">
        <f t="shared" si="22"/>
        <v>548321</v>
      </c>
      <c r="R328" s="41">
        <f t="shared" si="23"/>
        <v>997835168.18962669</v>
      </c>
    </row>
    <row r="329" spans="2:18" x14ac:dyDescent="0.25">
      <c r="C329" s="13" t="s">
        <v>748</v>
      </c>
      <c r="D329" s="24"/>
      <c r="E329" s="41">
        <v>159909798.80000001</v>
      </c>
      <c r="F329" s="41">
        <v>19773</v>
      </c>
      <c r="G329" s="41">
        <v>61338712.000000022</v>
      </c>
      <c r="H329" s="56"/>
      <c r="J329" s="34"/>
      <c r="K329" s="34">
        <v>4.0163000000000002</v>
      </c>
      <c r="M329" s="23"/>
      <c r="N329" s="13" t="str">
        <f t="shared" ref="N329:N392" si="24">C329</f>
        <v>JOAO FORTES</v>
      </c>
      <c r="O329" s="24"/>
      <c r="P329" s="41">
        <f t="shared" ref="P329:P392" si="25">E329/K329</f>
        <v>39815202.748798646</v>
      </c>
      <c r="Q329" s="14">
        <f t="shared" ref="Q329:Q392" si="26">F329</f>
        <v>19773</v>
      </c>
      <c r="R329" s="41">
        <f t="shared" si="23"/>
        <v>15272442.795607902</v>
      </c>
    </row>
    <row r="330" spans="2:18" x14ac:dyDescent="0.25">
      <c r="C330" s="13" t="s">
        <v>749</v>
      </c>
      <c r="D330" s="24"/>
      <c r="E330" s="41">
        <v>264493341</v>
      </c>
      <c r="F330" s="41">
        <v>81</v>
      </c>
      <c r="G330" s="41">
        <v>412114</v>
      </c>
      <c r="H330" s="56"/>
      <c r="J330" s="34"/>
      <c r="K330" s="34">
        <v>4.0163000000000002</v>
      </c>
      <c r="M330" s="23"/>
      <c r="N330" s="13" t="str">
        <f t="shared" si="24"/>
        <v>JOSAPAR</v>
      </c>
      <c r="O330" s="24"/>
      <c r="P330" s="41">
        <f t="shared" si="25"/>
        <v>65854976.221895769</v>
      </c>
      <c r="Q330" s="14">
        <f t="shared" si="26"/>
        <v>81</v>
      </c>
      <c r="R330" s="41">
        <f t="shared" si="23"/>
        <v>102610.3627717053</v>
      </c>
    </row>
    <row r="331" spans="2:18" x14ac:dyDescent="0.25">
      <c r="C331" s="13" t="s">
        <v>750</v>
      </c>
      <c r="D331" s="24"/>
      <c r="E331" s="41">
        <v>4423152176.3699999</v>
      </c>
      <c r="F331" s="41">
        <v>327673</v>
      </c>
      <c r="G331" s="41">
        <v>3098562470.0000095</v>
      </c>
      <c r="H331" s="56"/>
      <c r="J331" s="34"/>
      <c r="K331" s="34">
        <v>4.0163000000000002</v>
      </c>
      <c r="M331" s="23"/>
      <c r="N331" s="13" t="str">
        <f t="shared" si="24"/>
        <v>JSL</v>
      </c>
      <c r="O331" s="24"/>
      <c r="P331" s="41">
        <f t="shared" si="25"/>
        <v>1101300245.5917137</v>
      </c>
      <c r="Q331" s="14">
        <f t="shared" si="26"/>
        <v>327673</v>
      </c>
      <c r="R331" s="41">
        <f t="shared" si="23"/>
        <v>771496768.16971076</v>
      </c>
    </row>
    <row r="332" spans="2:18" x14ac:dyDescent="0.25">
      <c r="C332" s="13" t="s">
        <v>751</v>
      </c>
      <c r="D332" s="24"/>
      <c r="E332" s="41">
        <v>76822163.74000001</v>
      </c>
      <c r="F332" s="41">
        <v>7999</v>
      </c>
      <c r="G332" s="41">
        <v>40854988</v>
      </c>
      <c r="H332" s="56"/>
      <c r="J332" s="34"/>
      <c r="K332" s="34">
        <v>4.0163000000000002</v>
      </c>
      <c r="M332" s="23"/>
      <c r="N332" s="13" t="str">
        <f t="shared" si="24"/>
        <v>KARSTEN</v>
      </c>
      <c r="O332" s="24"/>
      <c r="P332" s="41">
        <f t="shared" si="25"/>
        <v>19127595.981375895</v>
      </c>
      <c r="Q332" s="14">
        <f t="shared" si="26"/>
        <v>7999</v>
      </c>
      <c r="R332" s="41">
        <f t="shared" si="23"/>
        <v>10172294.89828947</v>
      </c>
    </row>
    <row r="333" spans="2:18" x14ac:dyDescent="0.25">
      <c r="C333" s="13" t="s">
        <v>752</v>
      </c>
      <c r="D333" s="24"/>
      <c r="E333" s="41">
        <v>580178960.54999995</v>
      </c>
      <c r="F333" s="41">
        <v>41345</v>
      </c>
      <c r="G333" s="41">
        <v>718548339.99999809</v>
      </c>
      <c r="H333" s="56"/>
      <c r="J333" s="34"/>
      <c r="K333" s="34">
        <v>4.0163000000000002</v>
      </c>
      <c r="M333" s="23"/>
      <c r="N333" s="13" t="str">
        <f t="shared" si="24"/>
        <v>KEPLER WEBER</v>
      </c>
      <c r="O333" s="24"/>
      <c r="P333" s="41">
        <f t="shared" si="25"/>
        <v>144456081.60495976</v>
      </c>
      <c r="Q333" s="14">
        <f t="shared" si="26"/>
        <v>41345</v>
      </c>
      <c r="R333" s="41">
        <f t="shared" si="23"/>
        <v>178908034.75835919</v>
      </c>
    </row>
    <row r="334" spans="2:18" x14ac:dyDescent="0.25">
      <c r="C334" s="13" t="s">
        <v>753</v>
      </c>
      <c r="D334" s="24"/>
      <c r="E334" s="41">
        <v>19607455478.349998</v>
      </c>
      <c r="F334" s="41">
        <v>325455</v>
      </c>
      <c r="G334" s="41">
        <v>1048827289.9999999</v>
      </c>
      <c r="H334" s="56"/>
      <c r="J334" s="34"/>
      <c r="K334" s="34">
        <v>4.0163000000000002</v>
      </c>
      <c r="M334" s="23"/>
      <c r="N334" s="13" t="str">
        <f t="shared" si="24"/>
        <v>KLABIN S/A</v>
      </c>
      <c r="O334" s="24"/>
      <c r="P334" s="41">
        <f t="shared" si="25"/>
        <v>4881969842.4793959</v>
      </c>
      <c r="Q334" s="14">
        <f t="shared" si="26"/>
        <v>325455</v>
      </c>
      <c r="R334" s="41">
        <f t="shared" si="23"/>
        <v>261142666.13549781</v>
      </c>
    </row>
    <row r="335" spans="2:18" x14ac:dyDescent="0.25">
      <c r="C335" s="13" t="s">
        <v>754</v>
      </c>
      <c r="D335" s="24"/>
      <c r="E335" s="41">
        <v>817873139.64999998</v>
      </c>
      <c r="F335" s="41">
        <v>21063</v>
      </c>
      <c r="G335" s="41">
        <v>246046663.99999988</v>
      </c>
      <c r="H335" s="56"/>
      <c r="J335" s="34"/>
      <c r="K335" s="34">
        <v>4.0163000000000002</v>
      </c>
      <c r="M335" s="23"/>
      <c r="N335" s="13" t="str">
        <f t="shared" si="24"/>
        <v>LE LIS BLANC</v>
      </c>
      <c r="O335" s="24"/>
      <c r="P335" s="41">
        <f t="shared" si="25"/>
        <v>203638458.19535393</v>
      </c>
      <c r="Q335" s="14">
        <f t="shared" si="26"/>
        <v>21063</v>
      </c>
      <c r="R335" s="41">
        <f t="shared" si="23"/>
        <v>61262023.255234882</v>
      </c>
    </row>
    <row r="336" spans="2:18" x14ac:dyDescent="0.25">
      <c r="C336" s="13" t="s">
        <v>755</v>
      </c>
      <c r="D336" s="24"/>
      <c r="E336" s="41">
        <v>6221530208.1999998</v>
      </c>
      <c r="F336" s="41">
        <v>1660704</v>
      </c>
      <c r="G336" s="41">
        <v>20362360116.999931</v>
      </c>
      <c r="H336" s="56"/>
      <c r="J336" s="34"/>
      <c r="K336" s="34">
        <v>4.0163000000000002</v>
      </c>
      <c r="M336" s="23"/>
      <c r="N336" s="13" t="str">
        <f t="shared" si="24"/>
        <v>LIGHT S/A</v>
      </c>
      <c r="O336" s="24"/>
      <c r="P336" s="41">
        <f t="shared" si="25"/>
        <v>1549070091.427433</v>
      </c>
      <c r="Q336" s="14">
        <f t="shared" si="26"/>
        <v>1660704</v>
      </c>
      <c r="R336" s="41">
        <f t="shared" ref="R336:R399" si="27">IF(G336="n.d.","n.d.",G336/K336)</f>
        <v>5069930064.2382116</v>
      </c>
    </row>
    <row r="337" spans="3:18" x14ac:dyDescent="0.25">
      <c r="C337" s="13" t="s">
        <v>756</v>
      </c>
      <c r="D337" s="24"/>
      <c r="E337" s="41">
        <v>6019416748.8000002</v>
      </c>
      <c r="F337" s="41">
        <v>1623172</v>
      </c>
      <c r="G337" s="41">
        <v>25118950398.000145</v>
      </c>
      <c r="H337" s="56"/>
      <c r="J337" s="34"/>
      <c r="K337" s="34">
        <v>4.0163000000000002</v>
      </c>
      <c r="M337" s="23"/>
      <c r="N337" s="13" t="str">
        <f t="shared" si="24"/>
        <v>LINX</v>
      </c>
      <c r="O337" s="24"/>
      <c r="P337" s="41">
        <f t="shared" si="25"/>
        <v>1498746794.0143914</v>
      </c>
      <c r="Q337" s="14">
        <f t="shared" si="26"/>
        <v>1623172</v>
      </c>
      <c r="R337" s="41">
        <f t="shared" si="27"/>
        <v>6254251524.5375452</v>
      </c>
    </row>
    <row r="338" spans="3:18" x14ac:dyDescent="0.25">
      <c r="C338" s="13" t="s">
        <v>757</v>
      </c>
      <c r="D338" s="24"/>
      <c r="E338" s="41">
        <v>25602139.199999999</v>
      </c>
      <c r="F338" s="41">
        <v>105796</v>
      </c>
      <c r="G338" s="41">
        <v>468054201.99999988</v>
      </c>
      <c r="H338" s="56"/>
      <c r="J338" s="34"/>
      <c r="K338" s="34">
        <v>4.0163000000000002</v>
      </c>
      <c r="M338" s="23"/>
      <c r="N338" s="13" t="str">
        <f t="shared" si="24"/>
        <v>LIQ</v>
      </c>
      <c r="O338" s="24"/>
      <c r="P338" s="41">
        <f t="shared" si="25"/>
        <v>6374558.4742175629</v>
      </c>
      <c r="Q338" s="14">
        <f t="shared" si="26"/>
        <v>105796</v>
      </c>
      <c r="R338" s="41">
        <f t="shared" si="27"/>
        <v>116538655.47892335</v>
      </c>
    </row>
    <row r="339" spans="3:18" x14ac:dyDescent="0.25">
      <c r="C339" s="13" t="s">
        <v>758</v>
      </c>
      <c r="D339" s="24"/>
      <c r="E339" s="41">
        <v>21614356274.630001</v>
      </c>
      <c r="F339" s="41" t="s">
        <v>8</v>
      </c>
      <c r="G339" s="41" t="s">
        <v>8</v>
      </c>
      <c r="H339" s="56"/>
      <c r="J339" s="34"/>
      <c r="K339" s="34">
        <v>4.0163000000000002</v>
      </c>
      <c r="M339" s="23"/>
      <c r="N339" s="13" t="str">
        <f t="shared" si="24"/>
        <v>LITEL</v>
      </c>
      <c r="O339" s="24"/>
      <c r="P339" s="41">
        <f t="shared" si="25"/>
        <v>5381658809.0107813</v>
      </c>
      <c r="Q339" s="14" t="str">
        <f t="shared" si="26"/>
        <v>n.d.</v>
      </c>
      <c r="R339" s="41" t="str">
        <f t="shared" si="27"/>
        <v>n.d.</v>
      </c>
    </row>
    <row r="340" spans="3:18" x14ac:dyDescent="0.25">
      <c r="C340" s="13" t="s">
        <v>759</v>
      </c>
      <c r="D340" s="24"/>
      <c r="E340" s="41">
        <v>32534608418.400002</v>
      </c>
      <c r="F340" s="41">
        <v>4528784</v>
      </c>
      <c r="G340" s="41">
        <v>90824684786.000336</v>
      </c>
      <c r="H340" s="56"/>
      <c r="J340" s="34"/>
      <c r="K340" s="34">
        <v>4.0163000000000002</v>
      </c>
      <c r="M340" s="23"/>
      <c r="N340" s="13" t="str">
        <f t="shared" si="24"/>
        <v>LOCALIZA</v>
      </c>
      <c r="O340" s="24"/>
      <c r="P340" s="41">
        <f t="shared" si="25"/>
        <v>8100641988.4968748</v>
      </c>
      <c r="Q340" s="14">
        <f t="shared" si="26"/>
        <v>4528784</v>
      </c>
      <c r="R340" s="41">
        <f t="shared" si="27"/>
        <v>22614019068.794743</v>
      </c>
    </row>
    <row r="341" spans="3:18" x14ac:dyDescent="0.25">
      <c r="C341" s="13" t="s">
        <v>760</v>
      </c>
      <c r="D341" s="24"/>
      <c r="E341" s="41">
        <v>7777059869.0699997</v>
      </c>
      <c r="F341" s="41">
        <v>834057</v>
      </c>
      <c r="G341" s="41">
        <v>14925364655.99992</v>
      </c>
      <c r="H341" s="56"/>
      <c r="J341" s="34"/>
      <c r="K341" s="34">
        <v>4.0163000000000002</v>
      </c>
      <c r="M341" s="23"/>
      <c r="N341" s="13" t="str">
        <f t="shared" si="24"/>
        <v>LOCAMERICA</v>
      </c>
      <c r="O341" s="24"/>
      <c r="P341" s="41">
        <f t="shared" si="25"/>
        <v>1936374242.2304108</v>
      </c>
      <c r="Q341" s="14">
        <f t="shared" si="26"/>
        <v>834057</v>
      </c>
      <c r="R341" s="41">
        <f t="shared" si="27"/>
        <v>3716197658.5414233</v>
      </c>
    </row>
    <row r="342" spans="3:18" x14ac:dyDescent="0.25">
      <c r="C342" s="13" t="s">
        <v>761</v>
      </c>
      <c r="D342" s="24"/>
      <c r="E342" s="41">
        <v>2874758593.5599999</v>
      </c>
      <c r="F342" s="41">
        <v>325725</v>
      </c>
      <c r="G342" s="41">
        <v>3133206792.0000043</v>
      </c>
      <c r="H342" s="56"/>
      <c r="J342" s="34"/>
      <c r="K342" s="34">
        <v>4.0163000000000002</v>
      </c>
      <c r="M342" s="23"/>
      <c r="N342" s="13" t="str">
        <f t="shared" si="24"/>
        <v>LOG COM PROP</v>
      </c>
      <c r="O342" s="24"/>
      <c r="P342" s="41">
        <f t="shared" si="25"/>
        <v>715772873.92874038</v>
      </c>
      <c r="Q342" s="14">
        <f t="shared" si="26"/>
        <v>325725</v>
      </c>
      <c r="R342" s="41">
        <f t="shared" si="27"/>
        <v>780122698.00562811</v>
      </c>
    </row>
    <row r="343" spans="3:18" x14ac:dyDescent="0.25">
      <c r="C343" s="13" t="s">
        <v>762</v>
      </c>
      <c r="D343" s="24"/>
      <c r="E343" s="41">
        <v>1770548133.74</v>
      </c>
      <c r="F343" s="41">
        <v>351068</v>
      </c>
      <c r="G343" s="41">
        <v>4102190122.0000019</v>
      </c>
      <c r="H343" s="56"/>
      <c r="J343" s="34"/>
      <c r="K343" s="34">
        <v>4.0163000000000002</v>
      </c>
      <c r="M343" s="23"/>
      <c r="N343" s="13" t="str">
        <f t="shared" si="24"/>
        <v>LOG-IN</v>
      </c>
      <c r="O343" s="24"/>
      <c r="P343" s="41">
        <f t="shared" si="25"/>
        <v>440840607.95757288</v>
      </c>
      <c r="Q343" s="14">
        <f t="shared" si="26"/>
        <v>351068</v>
      </c>
      <c r="R343" s="41">
        <f t="shared" si="27"/>
        <v>1021385385.0558976</v>
      </c>
    </row>
    <row r="344" spans="3:18" x14ac:dyDescent="0.25">
      <c r="C344" s="13" t="s">
        <v>763</v>
      </c>
      <c r="D344" s="24"/>
      <c r="E344" s="41">
        <v>32630748547.620003</v>
      </c>
      <c r="F344" s="41">
        <v>4807715</v>
      </c>
      <c r="G344" s="41">
        <v>55801996250.000015</v>
      </c>
      <c r="H344" s="56"/>
      <c r="J344" s="34"/>
      <c r="K344" s="34">
        <v>4.0163000000000002</v>
      </c>
      <c r="M344" s="23"/>
      <c r="N344" s="13" t="str">
        <f t="shared" si="24"/>
        <v>LOJAS AMERIC</v>
      </c>
      <c r="O344" s="24"/>
      <c r="P344" s="41">
        <f t="shared" si="25"/>
        <v>8124579475.5421658</v>
      </c>
      <c r="Q344" s="14">
        <f t="shared" si="26"/>
        <v>4807715</v>
      </c>
      <c r="R344" s="41">
        <f t="shared" si="27"/>
        <v>13893881495.406223</v>
      </c>
    </row>
    <row r="345" spans="3:18" x14ac:dyDescent="0.25">
      <c r="C345" s="13" t="s">
        <v>764</v>
      </c>
      <c r="D345" s="24"/>
      <c r="E345" s="41">
        <v>2336784688.5500002</v>
      </c>
      <c r="F345" s="41">
        <v>743766</v>
      </c>
      <c r="G345" s="41">
        <v>5143368162.0000086</v>
      </c>
      <c r="H345" s="56"/>
      <c r="J345" s="34"/>
      <c r="K345" s="34">
        <v>4.0163000000000002</v>
      </c>
      <c r="M345" s="23"/>
      <c r="N345" s="13" t="str">
        <f t="shared" si="24"/>
        <v>LOJAS MARISA</v>
      </c>
      <c r="O345" s="24"/>
      <c r="P345" s="41">
        <f t="shared" si="25"/>
        <v>581825234.3076961</v>
      </c>
      <c r="Q345" s="14">
        <f t="shared" si="26"/>
        <v>743766</v>
      </c>
      <c r="R345" s="41">
        <f t="shared" si="27"/>
        <v>1280623499.7385674</v>
      </c>
    </row>
    <row r="346" spans="3:18" x14ac:dyDescent="0.25">
      <c r="C346" s="13" t="s">
        <v>765</v>
      </c>
      <c r="D346" s="24"/>
      <c r="E346" s="41">
        <v>41209881970.599998</v>
      </c>
      <c r="F346" s="41">
        <v>3754942</v>
      </c>
      <c r="G346" s="41">
        <v>91663135523.999664</v>
      </c>
      <c r="H346" s="56"/>
      <c r="J346" s="34"/>
      <c r="K346" s="34">
        <v>4.0163000000000002</v>
      </c>
      <c r="M346" s="23"/>
      <c r="N346" s="13" t="str">
        <f t="shared" si="24"/>
        <v>LOJAS RENNER</v>
      </c>
      <c r="O346" s="24"/>
      <c r="P346" s="41">
        <f t="shared" si="25"/>
        <v>10260658310.0366</v>
      </c>
      <c r="Q346" s="14">
        <f t="shared" si="26"/>
        <v>3754942</v>
      </c>
      <c r="R346" s="41">
        <f t="shared" si="27"/>
        <v>22822781048.228386</v>
      </c>
    </row>
    <row r="347" spans="3:18" x14ac:dyDescent="0.25">
      <c r="C347" s="13" t="s">
        <v>766</v>
      </c>
      <c r="D347" s="24"/>
      <c r="E347" s="41">
        <v>1227654529.9200001</v>
      </c>
      <c r="F347" s="41">
        <v>330175</v>
      </c>
      <c r="G347" s="41">
        <v>1573592489.9999983</v>
      </c>
      <c r="H347" s="56"/>
      <c r="J347" s="34"/>
      <c r="K347" s="34">
        <v>4.0163000000000002</v>
      </c>
      <c r="M347" s="23"/>
      <c r="N347" s="13" t="str">
        <f t="shared" si="24"/>
        <v>LOPES BRASIL</v>
      </c>
      <c r="O347" s="24"/>
      <c r="P347" s="41">
        <f t="shared" si="25"/>
        <v>305668035.23641163</v>
      </c>
      <c r="Q347" s="14">
        <f t="shared" si="26"/>
        <v>330175</v>
      </c>
      <c r="R347" s="41">
        <f t="shared" si="27"/>
        <v>391801531.26011461</v>
      </c>
    </row>
    <row r="348" spans="3:18" x14ac:dyDescent="0.25">
      <c r="C348" s="13" t="s">
        <v>767</v>
      </c>
      <c r="D348" s="24"/>
      <c r="E348" s="41">
        <v>30845654.120000001</v>
      </c>
      <c r="F348" s="41">
        <v>45573</v>
      </c>
      <c r="G348" s="41">
        <v>200974991.99999997</v>
      </c>
      <c r="H348" s="56"/>
      <c r="J348" s="34"/>
      <c r="K348" s="34">
        <v>4.0163000000000002</v>
      </c>
      <c r="M348" s="23"/>
      <c r="N348" s="13" t="str">
        <f t="shared" si="24"/>
        <v>LUPATECH</v>
      </c>
      <c r="O348" s="24"/>
      <c r="P348" s="41">
        <f t="shared" si="25"/>
        <v>7680117.0530089885</v>
      </c>
      <c r="Q348" s="14">
        <f t="shared" si="26"/>
        <v>45573</v>
      </c>
      <c r="R348" s="41">
        <f t="shared" si="27"/>
        <v>50039835.669646181</v>
      </c>
    </row>
    <row r="349" spans="3:18" x14ac:dyDescent="0.25">
      <c r="C349" s="13" t="s">
        <v>768</v>
      </c>
      <c r="D349" s="24"/>
      <c r="E349" s="41">
        <v>11214120000</v>
      </c>
      <c r="F349" s="41">
        <v>948687</v>
      </c>
      <c r="G349" s="41">
        <v>14397967566.000025</v>
      </c>
      <c r="H349" s="56"/>
      <c r="J349" s="34"/>
      <c r="K349" s="34">
        <v>4.0163000000000002</v>
      </c>
      <c r="M349" s="23"/>
      <c r="N349" s="13" t="str">
        <f t="shared" si="24"/>
        <v>M.DIASBRANCO</v>
      </c>
      <c r="O349" s="24"/>
      <c r="P349" s="41">
        <f t="shared" si="25"/>
        <v>2792151980.6787338</v>
      </c>
      <c r="Q349" s="14">
        <f t="shared" si="26"/>
        <v>948687</v>
      </c>
      <c r="R349" s="41">
        <f t="shared" si="27"/>
        <v>3584883491.2730684</v>
      </c>
    </row>
    <row r="350" spans="3:18" x14ac:dyDescent="0.25">
      <c r="C350" s="13" t="s">
        <v>769</v>
      </c>
      <c r="D350" s="24"/>
      <c r="E350" s="41" t="s">
        <v>8</v>
      </c>
      <c r="F350" s="41" t="s">
        <v>8</v>
      </c>
      <c r="G350" s="41" t="s">
        <v>8</v>
      </c>
      <c r="H350" s="56"/>
      <c r="J350" s="34"/>
      <c r="K350" s="34">
        <v>4.0163000000000002</v>
      </c>
      <c r="M350" s="23"/>
      <c r="N350" s="13" t="str">
        <f t="shared" si="24"/>
        <v>MAESTROLOC</v>
      </c>
      <c r="O350" s="24"/>
      <c r="P350" s="41" t="e">
        <f t="shared" si="25"/>
        <v>#VALUE!</v>
      </c>
      <c r="Q350" s="14" t="str">
        <f t="shared" si="26"/>
        <v>n.d.</v>
      </c>
      <c r="R350" s="41" t="str">
        <f t="shared" si="27"/>
        <v>n.d.</v>
      </c>
    </row>
    <row r="351" spans="3:18" x14ac:dyDescent="0.25">
      <c r="C351" s="13" t="s">
        <v>770</v>
      </c>
      <c r="D351" s="24"/>
      <c r="E351" s="41">
        <v>73161668991.360001</v>
      </c>
      <c r="F351" s="41">
        <v>3935186</v>
      </c>
      <c r="G351" s="41">
        <v>158550143531.99976</v>
      </c>
      <c r="H351" s="56"/>
      <c r="J351" s="34"/>
      <c r="K351" s="34">
        <v>4.0163000000000002</v>
      </c>
      <c r="M351" s="23"/>
      <c r="N351" s="13" t="str">
        <f t="shared" si="24"/>
        <v>MAGAZ LUIZA</v>
      </c>
      <c r="O351" s="24"/>
      <c r="P351" s="41">
        <f t="shared" si="25"/>
        <v>18216186288.713493</v>
      </c>
      <c r="Q351" s="14">
        <f t="shared" si="26"/>
        <v>3935186</v>
      </c>
      <c r="R351" s="41">
        <f t="shared" si="27"/>
        <v>39476668459.029388</v>
      </c>
    </row>
    <row r="352" spans="3:18" x14ac:dyDescent="0.25">
      <c r="C352" s="13" t="s">
        <v>771</v>
      </c>
      <c r="D352" s="24"/>
      <c r="E352" s="41">
        <v>40482484</v>
      </c>
      <c r="F352" s="41">
        <v>2139</v>
      </c>
      <c r="G352" s="41">
        <v>12439980</v>
      </c>
      <c r="H352" s="56"/>
      <c r="J352" s="34"/>
      <c r="K352" s="34">
        <v>4.0163000000000002</v>
      </c>
      <c r="M352" s="23"/>
      <c r="N352" s="13" t="str">
        <f t="shared" si="24"/>
        <v>MANGELS INDL</v>
      </c>
      <c r="O352" s="24"/>
      <c r="P352" s="41">
        <f t="shared" si="25"/>
        <v>10079546.846600104</v>
      </c>
      <c r="Q352" s="14">
        <f t="shared" si="26"/>
        <v>2139</v>
      </c>
      <c r="R352" s="41">
        <f t="shared" si="27"/>
        <v>3097373.2041929136</v>
      </c>
    </row>
    <row r="353" spans="3:18" x14ac:dyDescent="0.25">
      <c r="C353" s="13" t="s">
        <v>772</v>
      </c>
      <c r="D353" s="24"/>
      <c r="E353" s="41">
        <v>3298417410.1799998</v>
      </c>
      <c r="F353" s="41">
        <v>1257445</v>
      </c>
      <c r="G353" s="41">
        <v>7615856612.0000381</v>
      </c>
      <c r="H353" s="56"/>
      <c r="J353" s="34"/>
      <c r="K353" s="34">
        <v>4.0163000000000002</v>
      </c>
      <c r="M353" s="23"/>
      <c r="N353" s="13" t="str">
        <f t="shared" si="24"/>
        <v>MARCOPOLO</v>
      </c>
      <c r="O353" s="24"/>
      <c r="P353" s="41">
        <f t="shared" si="25"/>
        <v>821257727.30622709</v>
      </c>
      <c r="Q353" s="14">
        <f t="shared" si="26"/>
        <v>1257445</v>
      </c>
      <c r="R353" s="41">
        <f t="shared" si="27"/>
        <v>1896236987.2768562</v>
      </c>
    </row>
    <row r="354" spans="3:18" x14ac:dyDescent="0.25">
      <c r="C354" s="13" t="s">
        <v>773</v>
      </c>
      <c r="D354" s="24"/>
      <c r="E354" s="41">
        <v>6647694095.3999996</v>
      </c>
      <c r="F354" s="41">
        <v>3416835</v>
      </c>
      <c r="G354" s="41">
        <v>23500461503.999924</v>
      </c>
      <c r="H354" s="56"/>
      <c r="J354" s="34"/>
      <c r="K354" s="34">
        <v>4.0163000000000002</v>
      </c>
      <c r="M354" s="23"/>
      <c r="N354" s="13" t="str">
        <f t="shared" si="24"/>
        <v>MARFRIG</v>
      </c>
      <c r="O354" s="24"/>
      <c r="P354" s="41">
        <f t="shared" si="25"/>
        <v>1655178670.7666259</v>
      </c>
      <c r="Q354" s="14">
        <f t="shared" si="26"/>
        <v>3416835</v>
      </c>
      <c r="R354" s="41">
        <f t="shared" si="27"/>
        <v>5851271444.8621674</v>
      </c>
    </row>
    <row r="355" spans="3:18" x14ac:dyDescent="0.25">
      <c r="C355" s="13" t="s">
        <v>774</v>
      </c>
      <c r="D355" s="24"/>
      <c r="E355" s="41">
        <v>294939914.5</v>
      </c>
      <c r="F355" s="41">
        <v>39</v>
      </c>
      <c r="G355" s="41">
        <v>832286</v>
      </c>
      <c r="H355" s="56"/>
      <c r="J355" s="34"/>
      <c r="K355" s="34">
        <v>4.0163000000000002</v>
      </c>
      <c r="M355" s="23"/>
      <c r="N355" s="13" t="str">
        <f t="shared" si="24"/>
        <v>MELHOR SP</v>
      </c>
      <c r="O355" s="24"/>
      <c r="P355" s="41">
        <f t="shared" si="25"/>
        <v>73435728.033264443</v>
      </c>
      <c r="Q355" s="14">
        <f t="shared" si="26"/>
        <v>39</v>
      </c>
      <c r="R355" s="41">
        <f t="shared" si="27"/>
        <v>207227.04977217838</v>
      </c>
    </row>
    <row r="356" spans="3:18" x14ac:dyDescent="0.25">
      <c r="C356" s="13" t="s">
        <v>775</v>
      </c>
      <c r="D356" s="24"/>
      <c r="E356" s="41">
        <v>164373343.07999998</v>
      </c>
      <c r="F356" s="41">
        <v>1503</v>
      </c>
      <c r="G356" s="41">
        <v>7721326</v>
      </c>
      <c r="H356" s="56"/>
      <c r="J356" s="34"/>
      <c r="K356" s="34">
        <v>4.0163000000000002</v>
      </c>
      <c r="M356" s="23"/>
      <c r="N356" s="13" t="str">
        <f t="shared" si="24"/>
        <v>MENDES JR</v>
      </c>
      <c r="O356" s="24"/>
      <c r="P356" s="41">
        <f t="shared" si="25"/>
        <v>40926560.037845775</v>
      </c>
      <c r="Q356" s="14">
        <f t="shared" si="26"/>
        <v>1503</v>
      </c>
      <c r="R356" s="41">
        <f t="shared" si="27"/>
        <v>1922497.3234071159</v>
      </c>
    </row>
    <row r="357" spans="3:18" x14ac:dyDescent="0.25">
      <c r="C357" s="13" t="s">
        <v>776</v>
      </c>
      <c r="D357" s="24"/>
      <c r="E357" s="41">
        <v>118401289.48</v>
      </c>
      <c r="F357" s="41" t="s">
        <v>8</v>
      </c>
      <c r="G357" s="41" t="s">
        <v>8</v>
      </c>
      <c r="H357" s="56"/>
      <c r="J357" s="34"/>
      <c r="K357" s="34">
        <v>4.0163000000000002</v>
      </c>
      <c r="M357" s="23"/>
      <c r="N357" s="13" t="str">
        <f t="shared" si="24"/>
        <v>MENEZES CORT</v>
      </c>
      <c r="O357" s="24"/>
      <c r="P357" s="41">
        <f t="shared" si="25"/>
        <v>29480190.593332171</v>
      </c>
      <c r="Q357" s="14" t="str">
        <f t="shared" si="26"/>
        <v>n.d.</v>
      </c>
      <c r="R357" s="41" t="str">
        <f t="shared" si="27"/>
        <v>n.d.</v>
      </c>
    </row>
    <row r="358" spans="3:18" x14ac:dyDescent="0.25">
      <c r="C358" s="13" t="s">
        <v>777</v>
      </c>
      <c r="D358" s="24"/>
      <c r="E358" s="41">
        <v>652973343.86000001</v>
      </c>
      <c r="F358" s="41">
        <v>8761</v>
      </c>
      <c r="G358" s="41">
        <v>85762776</v>
      </c>
      <c r="H358" s="56"/>
      <c r="J358" s="34"/>
      <c r="K358" s="34">
        <v>4.0163000000000002</v>
      </c>
      <c r="M358" s="23"/>
      <c r="N358" s="13" t="str">
        <f t="shared" si="24"/>
        <v>MERC BRASIL</v>
      </c>
      <c r="O358" s="24"/>
      <c r="P358" s="41">
        <f t="shared" si="25"/>
        <v>162580819.12705722</v>
      </c>
      <c r="Q358" s="14">
        <f t="shared" si="26"/>
        <v>8761</v>
      </c>
      <c r="R358" s="41">
        <f t="shared" si="27"/>
        <v>21353677.763115305</v>
      </c>
    </row>
    <row r="359" spans="3:18" x14ac:dyDescent="0.25">
      <c r="C359" s="13" t="s">
        <v>778</v>
      </c>
      <c r="D359" s="24"/>
      <c r="E359" s="41">
        <v>168589262</v>
      </c>
      <c r="F359" s="41">
        <v>260</v>
      </c>
      <c r="G359" s="41">
        <v>1833630</v>
      </c>
      <c r="H359" s="56"/>
      <c r="J359" s="34"/>
      <c r="K359" s="34">
        <v>4.0163000000000002</v>
      </c>
      <c r="M359" s="23"/>
      <c r="N359" s="13" t="str">
        <f t="shared" si="24"/>
        <v>MERC FINANC</v>
      </c>
      <c r="O359" s="24"/>
      <c r="P359" s="41">
        <f t="shared" si="25"/>
        <v>41976262.231407017</v>
      </c>
      <c r="Q359" s="14">
        <f t="shared" si="26"/>
        <v>260</v>
      </c>
      <c r="R359" s="41">
        <f t="shared" si="27"/>
        <v>456547.07068695064</v>
      </c>
    </row>
    <row r="360" spans="3:18" x14ac:dyDescent="0.25">
      <c r="C360" s="13" t="s">
        <v>779</v>
      </c>
      <c r="D360" s="24"/>
      <c r="E360" s="41">
        <v>80950491.600000009</v>
      </c>
      <c r="F360" s="41">
        <v>519</v>
      </c>
      <c r="G360" s="41">
        <v>4141760</v>
      </c>
      <c r="H360" s="56"/>
      <c r="J360" s="34"/>
      <c r="K360" s="34">
        <v>4.0163000000000002</v>
      </c>
      <c r="M360" s="23"/>
      <c r="N360" s="13" t="str">
        <f t="shared" si="24"/>
        <v>MERC INVEST</v>
      </c>
      <c r="O360" s="24"/>
      <c r="P360" s="41">
        <f t="shared" si="25"/>
        <v>20155489.281179197</v>
      </c>
      <c r="Q360" s="14">
        <f t="shared" si="26"/>
        <v>519</v>
      </c>
      <c r="R360" s="41">
        <f t="shared" si="27"/>
        <v>1031237.7063466375</v>
      </c>
    </row>
    <row r="361" spans="3:18" x14ac:dyDescent="0.25">
      <c r="C361" s="13" t="s">
        <v>780</v>
      </c>
      <c r="D361" s="24"/>
      <c r="E361" s="41">
        <v>16947175.68</v>
      </c>
      <c r="F361" s="41">
        <v>66</v>
      </c>
      <c r="G361" s="41">
        <v>1476594</v>
      </c>
      <c r="H361" s="56"/>
      <c r="J361" s="34"/>
      <c r="K361" s="34">
        <v>4.0163000000000002</v>
      </c>
      <c r="M361" s="23"/>
      <c r="N361" s="13" t="str">
        <f t="shared" si="24"/>
        <v>METAL IGUACU</v>
      </c>
      <c r="O361" s="24"/>
      <c r="P361" s="41">
        <f t="shared" si="25"/>
        <v>4219599.0538555384</v>
      </c>
      <c r="Q361" s="14">
        <f t="shared" si="26"/>
        <v>66</v>
      </c>
      <c r="R361" s="41">
        <f t="shared" si="27"/>
        <v>367650.32492592681</v>
      </c>
    </row>
    <row r="362" spans="3:18" x14ac:dyDescent="0.25">
      <c r="C362" s="13" t="s">
        <v>781</v>
      </c>
      <c r="D362" s="24"/>
      <c r="E362" s="41">
        <v>3180767715</v>
      </c>
      <c r="F362" s="41">
        <v>322996</v>
      </c>
      <c r="G362" s="41">
        <v>3150238228.0000024</v>
      </c>
      <c r="H362" s="56"/>
      <c r="J362" s="34"/>
      <c r="K362" s="34">
        <v>4.0163000000000002</v>
      </c>
      <c r="M362" s="23"/>
      <c r="N362" s="13" t="str">
        <f t="shared" si="24"/>
        <v>METAL LEVE</v>
      </c>
      <c r="O362" s="24"/>
      <c r="P362" s="41">
        <f t="shared" si="25"/>
        <v>791964672.70871198</v>
      </c>
      <c r="Q362" s="14">
        <f t="shared" si="26"/>
        <v>322996</v>
      </c>
      <c r="R362" s="41">
        <f t="shared" si="27"/>
        <v>784363276.64766133</v>
      </c>
    </row>
    <row r="363" spans="3:18" x14ac:dyDescent="0.25">
      <c r="C363" s="13" t="s">
        <v>782</v>
      </c>
      <c r="D363" s="24"/>
      <c r="E363" s="41">
        <v>257082800.40000001</v>
      </c>
      <c r="F363" s="41">
        <v>56</v>
      </c>
      <c r="G363" s="41">
        <v>1041484</v>
      </c>
      <c r="H363" s="56"/>
      <c r="J363" s="34"/>
      <c r="K363" s="34">
        <v>4.0163000000000002</v>
      </c>
      <c r="M363" s="23"/>
      <c r="N363" s="13" t="str">
        <f t="shared" si="24"/>
        <v>METALFRIO</v>
      </c>
      <c r="O363" s="24"/>
      <c r="P363" s="41">
        <f t="shared" si="25"/>
        <v>64009859.920822643</v>
      </c>
      <c r="Q363" s="14">
        <f t="shared" si="26"/>
        <v>56</v>
      </c>
      <c r="R363" s="41">
        <f t="shared" si="27"/>
        <v>259314.29425092746</v>
      </c>
    </row>
    <row r="364" spans="3:18" x14ac:dyDescent="0.25">
      <c r="C364" s="13" t="s">
        <v>783</v>
      </c>
      <c r="D364" s="24"/>
      <c r="E364" s="41">
        <v>187259807.13999999</v>
      </c>
      <c r="F364" s="41">
        <v>6012</v>
      </c>
      <c r="G364" s="41">
        <v>59326393.99999997</v>
      </c>
      <c r="H364" s="56"/>
      <c r="J364" s="34"/>
      <c r="K364" s="34">
        <v>4.0163000000000002</v>
      </c>
      <c r="M364" s="23"/>
      <c r="N364" s="13" t="str">
        <f t="shared" si="24"/>
        <v>METISA</v>
      </c>
      <c r="O364" s="24"/>
      <c r="P364" s="41">
        <f t="shared" si="25"/>
        <v>46624955.092996038</v>
      </c>
      <c r="Q364" s="14">
        <f t="shared" si="26"/>
        <v>6012</v>
      </c>
      <c r="R364" s="41">
        <f t="shared" si="27"/>
        <v>14771405.024525052</v>
      </c>
    </row>
    <row r="365" spans="3:18" x14ac:dyDescent="0.25">
      <c r="C365" s="13" t="s">
        <v>784</v>
      </c>
      <c r="D365" s="24"/>
      <c r="E365" s="41">
        <v>1765582272.3</v>
      </c>
      <c r="F365" s="41">
        <v>512652</v>
      </c>
      <c r="G365" s="41">
        <v>3281819303.999999</v>
      </c>
      <c r="H365" s="56"/>
      <c r="J365" s="34"/>
      <c r="K365" s="34">
        <v>4.0163000000000002</v>
      </c>
      <c r="M365" s="23"/>
      <c r="N365" s="13" t="str">
        <f t="shared" si="24"/>
        <v>MILLS</v>
      </c>
      <c r="O365" s="24"/>
      <c r="P365" s="41">
        <f t="shared" si="25"/>
        <v>439604181.03727305</v>
      </c>
      <c r="Q365" s="14">
        <f t="shared" si="26"/>
        <v>512652</v>
      </c>
      <c r="R365" s="41">
        <f t="shared" si="27"/>
        <v>817125041.45606625</v>
      </c>
    </row>
    <row r="366" spans="3:18" x14ac:dyDescent="0.25">
      <c r="C366" s="13" t="s">
        <v>785</v>
      </c>
      <c r="D366" s="24"/>
      <c r="E366" s="41">
        <v>99285867.079999998</v>
      </c>
      <c r="F366" s="41" t="s">
        <v>8</v>
      </c>
      <c r="G366" s="41" t="s">
        <v>8</v>
      </c>
      <c r="H366" s="56"/>
      <c r="J366" s="34"/>
      <c r="K366" s="34">
        <v>4.0163000000000002</v>
      </c>
      <c r="M366" s="23"/>
      <c r="N366" s="13" t="str">
        <f t="shared" si="24"/>
        <v>MINASMAQUINA</v>
      </c>
      <c r="O366" s="24"/>
      <c r="P366" s="41">
        <f t="shared" si="25"/>
        <v>24720729.796080969</v>
      </c>
      <c r="Q366" s="14" t="str">
        <f t="shared" si="26"/>
        <v>n.d.</v>
      </c>
      <c r="R366" s="41" t="str">
        <f t="shared" si="27"/>
        <v>n.d.</v>
      </c>
    </row>
    <row r="367" spans="3:18" x14ac:dyDescent="0.25">
      <c r="C367" s="13" t="s">
        <v>786</v>
      </c>
      <c r="D367" s="24"/>
      <c r="E367" s="41">
        <v>5558648077.5</v>
      </c>
      <c r="F367" s="41">
        <v>2040829</v>
      </c>
      <c r="G367" s="41">
        <v>15105444509.999989</v>
      </c>
      <c r="H367" s="56"/>
      <c r="J367" s="34"/>
      <c r="K367" s="34">
        <v>4.0163000000000002</v>
      </c>
      <c r="M367" s="23"/>
      <c r="N367" s="13" t="str">
        <f t="shared" si="24"/>
        <v>MINERVA</v>
      </c>
      <c r="O367" s="24"/>
      <c r="P367" s="41">
        <f t="shared" si="25"/>
        <v>1384022129.1985159</v>
      </c>
      <c r="Q367" s="14">
        <f t="shared" si="26"/>
        <v>2040829</v>
      </c>
      <c r="R367" s="41">
        <f t="shared" si="27"/>
        <v>3761034910.240766</v>
      </c>
    </row>
    <row r="368" spans="3:18" x14ac:dyDescent="0.25">
      <c r="C368" s="13" t="s">
        <v>787</v>
      </c>
      <c r="D368" s="24"/>
      <c r="E368" s="41">
        <v>40470570</v>
      </c>
      <c r="F368" s="41">
        <v>9004</v>
      </c>
      <c r="G368" s="41">
        <v>45505332.000000007</v>
      </c>
      <c r="H368" s="56"/>
      <c r="J368" s="34"/>
      <c r="K368" s="34">
        <v>4.0163000000000002</v>
      </c>
      <c r="M368" s="23"/>
      <c r="N368" s="13" t="str">
        <f t="shared" si="24"/>
        <v>MINUPAR</v>
      </c>
      <c r="O368" s="24"/>
      <c r="P368" s="41">
        <f t="shared" si="25"/>
        <v>10076580.434728481</v>
      </c>
      <c r="Q368" s="14">
        <f t="shared" si="26"/>
        <v>9004</v>
      </c>
      <c r="R368" s="41">
        <f t="shared" si="27"/>
        <v>11330162.587456118</v>
      </c>
    </row>
    <row r="369" spans="3:18" x14ac:dyDescent="0.25">
      <c r="C369" s="13" t="s">
        <v>788</v>
      </c>
      <c r="D369" s="24"/>
      <c r="E369" s="41">
        <v>10056683.65</v>
      </c>
      <c r="F369" s="41">
        <v>10905</v>
      </c>
      <c r="G369" s="41">
        <v>26841262</v>
      </c>
      <c r="H369" s="56"/>
      <c r="J369" s="34"/>
      <c r="K369" s="34">
        <v>4.0163000000000002</v>
      </c>
      <c r="M369" s="23"/>
      <c r="N369" s="13" t="str">
        <f t="shared" si="24"/>
        <v>MMX MINER</v>
      </c>
      <c r="O369" s="24"/>
      <c r="P369" s="41">
        <f t="shared" si="25"/>
        <v>2503967.2459726613</v>
      </c>
      <c r="Q369" s="14">
        <f t="shared" si="26"/>
        <v>10905</v>
      </c>
      <c r="R369" s="41">
        <f t="shared" si="27"/>
        <v>6683081.9410900576</v>
      </c>
    </row>
    <row r="370" spans="3:18" x14ac:dyDescent="0.25">
      <c r="C370" s="13" t="s">
        <v>789</v>
      </c>
      <c r="D370" s="24"/>
      <c r="E370" s="41">
        <v>2131213674.9400001</v>
      </c>
      <c r="F370" s="41">
        <v>62</v>
      </c>
      <c r="G370" s="41">
        <v>4386764</v>
      </c>
      <c r="H370" s="56"/>
      <c r="J370" s="34"/>
      <c r="K370" s="34">
        <v>4.0163000000000002</v>
      </c>
      <c r="M370" s="23"/>
      <c r="N370" s="13" t="str">
        <f t="shared" si="24"/>
        <v>MONT ARANHA</v>
      </c>
      <c r="O370" s="24"/>
      <c r="P370" s="41">
        <f t="shared" si="25"/>
        <v>530641056.43004757</v>
      </c>
      <c r="Q370" s="14">
        <f t="shared" si="26"/>
        <v>62</v>
      </c>
      <c r="R370" s="41">
        <f t="shared" si="27"/>
        <v>1092240.1215048677</v>
      </c>
    </row>
    <row r="371" spans="3:18" x14ac:dyDescent="0.25">
      <c r="C371" s="13" t="s">
        <v>790</v>
      </c>
      <c r="D371" s="24"/>
      <c r="E371" s="41">
        <v>4932196731</v>
      </c>
      <c r="F371" s="41">
        <v>1147788</v>
      </c>
      <c r="G371" s="41">
        <v>10629587199.999998</v>
      </c>
      <c r="H371" s="56"/>
      <c r="J371" s="34"/>
      <c r="K371" s="34">
        <v>4.0163000000000002</v>
      </c>
      <c r="M371" s="23"/>
      <c r="N371" s="13" t="str">
        <f t="shared" si="24"/>
        <v>MOVIDA</v>
      </c>
      <c r="O371" s="24"/>
      <c r="P371" s="41">
        <f t="shared" si="25"/>
        <v>1228044899.7833827</v>
      </c>
      <c r="Q371" s="14">
        <f t="shared" si="26"/>
        <v>1147788</v>
      </c>
      <c r="R371" s="41">
        <f t="shared" si="27"/>
        <v>2646611856.6840119</v>
      </c>
    </row>
    <row r="372" spans="3:18" x14ac:dyDescent="0.25">
      <c r="C372" s="13" t="s">
        <v>791</v>
      </c>
      <c r="D372" s="24"/>
      <c r="E372" s="41">
        <v>5509611353.8000002</v>
      </c>
      <c r="F372" s="41">
        <v>43</v>
      </c>
      <c r="G372" s="41">
        <v>113238</v>
      </c>
      <c r="H372" s="56"/>
      <c r="J372" s="34"/>
      <c r="K372" s="34">
        <v>4.0163000000000002</v>
      </c>
      <c r="M372" s="23"/>
      <c r="N372" s="13" t="str">
        <f t="shared" si="24"/>
        <v>MRS LOGIST</v>
      </c>
      <c r="O372" s="24"/>
      <c r="P372" s="41">
        <f t="shared" si="25"/>
        <v>1371812701.6906106</v>
      </c>
      <c r="Q372" s="14">
        <f t="shared" si="26"/>
        <v>43</v>
      </c>
      <c r="R372" s="41">
        <f t="shared" si="27"/>
        <v>28194.606976570474</v>
      </c>
    </row>
    <row r="373" spans="3:18" x14ac:dyDescent="0.25">
      <c r="C373" s="13" t="s">
        <v>792</v>
      </c>
      <c r="D373" s="24"/>
      <c r="E373" s="41">
        <v>7803534247.8800001</v>
      </c>
      <c r="F373" s="41">
        <v>4173987</v>
      </c>
      <c r="G373" s="41">
        <v>43563496481.999779</v>
      </c>
      <c r="H373" s="56"/>
      <c r="J373" s="34"/>
      <c r="K373" s="34">
        <v>4.0163000000000002</v>
      </c>
      <c r="M373" s="23"/>
      <c r="N373" s="13" t="str">
        <f t="shared" si="24"/>
        <v>MRV</v>
      </c>
      <c r="O373" s="24"/>
      <c r="P373" s="41">
        <f t="shared" si="25"/>
        <v>1942965975.6193511</v>
      </c>
      <c r="Q373" s="14">
        <f t="shared" si="26"/>
        <v>4173987</v>
      </c>
      <c r="R373" s="41">
        <f t="shared" si="27"/>
        <v>10846673924.258591</v>
      </c>
    </row>
    <row r="374" spans="3:18" x14ac:dyDescent="0.25">
      <c r="C374" s="13" t="s">
        <v>793</v>
      </c>
      <c r="D374" s="24"/>
      <c r="E374" s="41">
        <v>16345174319.280001</v>
      </c>
      <c r="F374" s="41">
        <v>3556771</v>
      </c>
      <c r="G374" s="41">
        <v>39615468385.999931</v>
      </c>
      <c r="H374" s="56"/>
      <c r="J374" s="34"/>
      <c r="K374" s="34">
        <v>4.0163000000000002</v>
      </c>
      <c r="M374" s="23"/>
      <c r="N374" s="13" t="str">
        <f t="shared" si="24"/>
        <v>MULTIPLAN</v>
      </c>
      <c r="O374" s="24"/>
      <c r="P374" s="41">
        <f t="shared" si="25"/>
        <v>4069709513.5522742</v>
      </c>
      <c r="Q374" s="14">
        <f t="shared" si="26"/>
        <v>3556771</v>
      </c>
      <c r="R374" s="41">
        <f t="shared" si="27"/>
        <v>9863672630.530571</v>
      </c>
    </row>
    <row r="375" spans="3:18" x14ac:dyDescent="0.25">
      <c r="C375" s="13" t="s">
        <v>794</v>
      </c>
      <c r="D375" s="24"/>
      <c r="E375" s="41">
        <v>88049230</v>
      </c>
      <c r="F375" s="41">
        <v>497</v>
      </c>
      <c r="G375" s="41">
        <v>9611332</v>
      </c>
      <c r="H375" s="56"/>
      <c r="J375" s="34"/>
      <c r="K375" s="34">
        <v>4.0163000000000002</v>
      </c>
      <c r="M375" s="23"/>
      <c r="N375" s="13" t="str">
        <f t="shared" si="24"/>
        <v>MUNDIAL</v>
      </c>
      <c r="O375" s="24"/>
      <c r="P375" s="41">
        <f t="shared" si="25"/>
        <v>21922971.391579311</v>
      </c>
      <c r="Q375" s="14">
        <f t="shared" si="26"/>
        <v>497</v>
      </c>
      <c r="R375" s="41">
        <f t="shared" si="27"/>
        <v>2393081.1941339043</v>
      </c>
    </row>
    <row r="376" spans="3:18" x14ac:dyDescent="0.25">
      <c r="C376" s="13" t="s">
        <v>795</v>
      </c>
      <c r="D376" s="24"/>
      <c r="E376" s="41">
        <v>956126432.23000002</v>
      </c>
      <c r="F376" s="41">
        <v>133</v>
      </c>
      <c r="G376" s="41">
        <v>2806946</v>
      </c>
      <c r="H376" s="56"/>
      <c r="J376" s="34"/>
      <c r="K376" s="34">
        <v>4.0163000000000002</v>
      </c>
      <c r="M376" s="23"/>
      <c r="N376" s="13" t="str">
        <f t="shared" si="24"/>
        <v>NADIR FIGUEI</v>
      </c>
      <c r="O376" s="24"/>
      <c r="P376" s="41">
        <f t="shared" si="25"/>
        <v>238061507.41478476</v>
      </c>
      <c r="Q376" s="14">
        <f t="shared" si="26"/>
        <v>133</v>
      </c>
      <c r="R376" s="41">
        <f t="shared" si="27"/>
        <v>698888.52924333338</v>
      </c>
    </row>
    <row r="377" spans="3:18" x14ac:dyDescent="0.25">
      <c r="C377" s="13" t="s">
        <v>796</v>
      </c>
      <c r="D377" s="24"/>
      <c r="E377" s="41">
        <v>28675896796.799999</v>
      </c>
      <c r="F377" s="41">
        <v>2411406</v>
      </c>
      <c r="G377" s="41">
        <v>62076281174.000069</v>
      </c>
      <c r="H377" s="56"/>
      <c r="J377" s="34"/>
      <c r="K377" s="34">
        <v>4.0163000000000002</v>
      </c>
      <c r="M377" s="23"/>
      <c r="N377" s="13" t="str">
        <f t="shared" si="24"/>
        <v>NATURA</v>
      </c>
      <c r="O377" s="24"/>
      <c r="P377" s="41">
        <f t="shared" si="25"/>
        <v>7139879191.4946585</v>
      </c>
      <c r="Q377" s="14">
        <f t="shared" si="26"/>
        <v>2411406</v>
      </c>
      <c r="R377" s="41">
        <f t="shared" si="27"/>
        <v>15456086740.034376</v>
      </c>
    </row>
    <row r="378" spans="3:18" x14ac:dyDescent="0.25">
      <c r="C378" s="13" t="s">
        <v>797</v>
      </c>
      <c r="D378" s="24"/>
      <c r="E378" s="41">
        <v>25853881382.400002</v>
      </c>
      <c r="F378" s="41">
        <v>857525</v>
      </c>
      <c r="G378" s="41">
        <v>16943189153.999977</v>
      </c>
      <c r="H378" s="56"/>
      <c r="J378" s="34"/>
      <c r="K378" s="34">
        <v>4.0163000000000002</v>
      </c>
      <c r="M378" s="23"/>
      <c r="N378" s="13" t="str">
        <f t="shared" si="24"/>
        <v>NEOENERGIA</v>
      </c>
      <c r="O378" s="24"/>
      <c r="P378" s="41">
        <f t="shared" si="25"/>
        <v>6437238598.3118792</v>
      </c>
      <c r="Q378" s="14">
        <f t="shared" si="26"/>
        <v>857525</v>
      </c>
      <c r="R378" s="41">
        <f t="shared" si="27"/>
        <v>4218606467.1463728</v>
      </c>
    </row>
    <row r="379" spans="3:18" x14ac:dyDescent="0.25">
      <c r="C379" s="13" t="s">
        <v>798</v>
      </c>
      <c r="D379" s="24"/>
      <c r="E379" s="41">
        <v>9069003720</v>
      </c>
      <c r="F379" s="41">
        <v>498</v>
      </c>
      <c r="G379" s="41">
        <v>9879736</v>
      </c>
      <c r="H379" s="56"/>
      <c r="J379" s="34"/>
      <c r="K379" s="34">
        <v>4.0163000000000002</v>
      </c>
      <c r="M379" s="23"/>
      <c r="N379" s="13" t="str">
        <f t="shared" si="24"/>
        <v>NORD BRASIL</v>
      </c>
      <c r="O379" s="24"/>
      <c r="P379" s="41">
        <f t="shared" si="25"/>
        <v>2258049378.7814655</v>
      </c>
      <c r="Q379" s="14">
        <f t="shared" si="26"/>
        <v>498</v>
      </c>
      <c r="R379" s="41">
        <f t="shared" si="27"/>
        <v>2459909.8672907897</v>
      </c>
    </row>
    <row r="380" spans="3:18" x14ac:dyDescent="0.25">
      <c r="C380" s="13" t="s">
        <v>799</v>
      </c>
      <c r="D380" s="24"/>
      <c r="E380" s="41">
        <v>31120984.199999999</v>
      </c>
      <c r="F380" s="41">
        <v>4285</v>
      </c>
      <c r="G380" s="41">
        <v>7535212</v>
      </c>
      <c r="H380" s="56"/>
      <c r="J380" s="34"/>
      <c r="K380" s="34">
        <v>4.0163000000000002</v>
      </c>
      <c r="M380" s="23"/>
      <c r="N380" s="13" t="str">
        <f t="shared" si="24"/>
        <v>NORDON MET</v>
      </c>
      <c r="O380" s="24"/>
      <c r="P380" s="41">
        <f t="shared" si="25"/>
        <v>7748670.2188581526</v>
      </c>
      <c r="Q380" s="14">
        <f t="shared" si="26"/>
        <v>4285</v>
      </c>
      <c r="R380" s="41">
        <f t="shared" si="27"/>
        <v>1876157.6575455021</v>
      </c>
    </row>
    <row r="381" spans="3:18" x14ac:dyDescent="0.25">
      <c r="C381" s="13" t="s">
        <v>800</v>
      </c>
      <c r="D381" s="24"/>
      <c r="E381" s="41">
        <v>56080865.280000001</v>
      </c>
      <c r="F381" s="41" t="s">
        <v>8</v>
      </c>
      <c r="G381" s="41" t="s">
        <v>8</v>
      </c>
      <c r="H381" s="56"/>
      <c r="J381" s="34"/>
      <c r="K381" s="34">
        <v>4.0163000000000002</v>
      </c>
      <c r="M381" s="23"/>
      <c r="N381" s="13" t="str">
        <f t="shared" si="24"/>
        <v>NORTCQUIMICA</v>
      </c>
      <c r="O381" s="24"/>
      <c r="P381" s="41">
        <f t="shared" si="25"/>
        <v>13963315.808082065</v>
      </c>
      <c r="Q381" s="14" t="str">
        <f t="shared" si="26"/>
        <v>n.d.</v>
      </c>
      <c r="R381" s="41" t="str">
        <f t="shared" si="27"/>
        <v>n.d.</v>
      </c>
    </row>
    <row r="382" spans="3:18" x14ac:dyDescent="0.25">
      <c r="C382" s="13" t="s">
        <v>801</v>
      </c>
      <c r="D382" s="24"/>
      <c r="E382" s="41">
        <v>5757480</v>
      </c>
      <c r="F382" s="41">
        <v>20</v>
      </c>
      <c r="G382" s="41">
        <v>199360</v>
      </c>
      <c r="H382" s="56"/>
      <c r="J382" s="34"/>
      <c r="K382" s="34">
        <v>4.0163000000000002</v>
      </c>
      <c r="M382" s="23"/>
      <c r="N382" s="13" t="str">
        <f t="shared" si="24"/>
        <v>NUTRIPLANT</v>
      </c>
      <c r="O382" s="24"/>
      <c r="P382" s="41">
        <f t="shared" si="25"/>
        <v>1433528.3718845702</v>
      </c>
      <c r="Q382" s="14">
        <f t="shared" si="26"/>
        <v>20</v>
      </c>
      <c r="R382" s="41">
        <f t="shared" si="27"/>
        <v>49637.726265468213</v>
      </c>
    </row>
    <row r="383" spans="3:18" x14ac:dyDescent="0.25">
      <c r="C383" s="13" t="s">
        <v>802</v>
      </c>
      <c r="D383" s="24"/>
      <c r="E383" s="41">
        <v>119520122.58000001</v>
      </c>
      <c r="F383" s="41" t="s">
        <v>8</v>
      </c>
      <c r="G383" s="41" t="s">
        <v>8</v>
      </c>
      <c r="H383" s="56"/>
      <c r="J383" s="34"/>
      <c r="K383" s="34">
        <v>4.0163000000000002</v>
      </c>
      <c r="M383" s="23"/>
      <c r="N383" s="13" t="str">
        <f t="shared" si="24"/>
        <v>ODERICH</v>
      </c>
      <c r="O383" s="24"/>
      <c r="P383" s="41">
        <f t="shared" si="25"/>
        <v>29758763.68299181</v>
      </c>
      <c r="Q383" s="14" t="str">
        <f t="shared" si="26"/>
        <v>n.d.</v>
      </c>
      <c r="R383" s="41" t="str">
        <f t="shared" si="27"/>
        <v>n.d.</v>
      </c>
    </row>
    <row r="384" spans="3:18" x14ac:dyDescent="0.25">
      <c r="C384" s="13" t="s">
        <v>803</v>
      </c>
      <c r="D384" s="24"/>
      <c r="E384" s="41">
        <v>8463526036.5600004</v>
      </c>
      <c r="F384" s="41">
        <v>1352379</v>
      </c>
      <c r="G384" s="41">
        <v>12171347672.000044</v>
      </c>
      <c r="H384" s="56"/>
      <c r="J384" s="34"/>
      <c r="K384" s="34">
        <v>4.0163000000000002</v>
      </c>
      <c r="M384" s="23"/>
      <c r="N384" s="13" t="str">
        <f t="shared" si="24"/>
        <v>ODONTOPREV</v>
      </c>
      <c r="O384" s="24"/>
      <c r="P384" s="41">
        <f t="shared" si="25"/>
        <v>2107294284.9289148</v>
      </c>
      <c r="Q384" s="14">
        <f t="shared" si="26"/>
        <v>1352379</v>
      </c>
      <c r="R384" s="41">
        <f t="shared" si="27"/>
        <v>3030487680.7011538</v>
      </c>
    </row>
    <row r="385" spans="2:18" x14ac:dyDescent="0.25">
      <c r="C385" s="13" t="s">
        <v>804</v>
      </c>
      <c r="D385" s="24"/>
      <c r="E385" s="41">
        <v>5529918590.4499998</v>
      </c>
      <c r="F385" s="41">
        <v>5053024</v>
      </c>
      <c r="G385" s="41">
        <v>52329752399.999901</v>
      </c>
      <c r="H385" s="56"/>
      <c r="J385" s="34"/>
      <c r="K385" s="34">
        <v>4.0163000000000002</v>
      </c>
      <c r="M385" s="23"/>
      <c r="N385" s="13" t="str">
        <f t="shared" si="24"/>
        <v>OI</v>
      </c>
      <c r="O385" s="24"/>
      <c r="P385" s="41">
        <f t="shared" si="25"/>
        <v>1376868906.8172197</v>
      </c>
      <c r="Q385" s="14">
        <f t="shared" si="26"/>
        <v>5053024</v>
      </c>
      <c r="R385" s="41">
        <f t="shared" si="27"/>
        <v>13029343525.13505</v>
      </c>
    </row>
    <row r="386" spans="2:18" x14ac:dyDescent="0.25">
      <c r="C386" s="13" t="s">
        <v>805</v>
      </c>
      <c r="D386" s="24"/>
      <c r="E386" s="41">
        <v>6092154864.8999996</v>
      </c>
      <c r="F386" s="41">
        <v>426472</v>
      </c>
      <c r="G386" s="41">
        <v>5063459272.000001</v>
      </c>
      <c r="H386" s="56"/>
      <c r="J386" s="34"/>
      <c r="K386" s="34">
        <v>4.0163000000000002</v>
      </c>
      <c r="M386" s="23"/>
      <c r="N386" s="13" t="str">
        <f t="shared" si="24"/>
        <v>OMEGA GER</v>
      </c>
      <c r="O386" s="24"/>
      <c r="P386" s="41">
        <f t="shared" si="25"/>
        <v>1516857521.8235688</v>
      </c>
      <c r="Q386" s="14">
        <f t="shared" si="26"/>
        <v>426472</v>
      </c>
      <c r="R386" s="41">
        <f t="shared" si="27"/>
        <v>1260727354.0323186</v>
      </c>
    </row>
    <row r="387" spans="2:18" x14ac:dyDescent="0.25">
      <c r="C387" s="13" t="s">
        <v>806</v>
      </c>
      <c r="D387" s="24"/>
      <c r="E387" s="41">
        <v>204560.85</v>
      </c>
      <c r="F387" s="41" t="s">
        <v>8</v>
      </c>
      <c r="G387" s="41" t="s">
        <v>8</v>
      </c>
      <c r="H387" s="56"/>
      <c r="J387" s="34"/>
      <c r="K387" s="34">
        <v>4.0163000000000002</v>
      </c>
      <c r="M387" s="23"/>
      <c r="N387" s="13" t="str">
        <f t="shared" si="24"/>
        <v>OPPORT ENERG</v>
      </c>
      <c r="O387" s="24"/>
      <c r="P387" s="41">
        <f t="shared" si="25"/>
        <v>50932.661902746309</v>
      </c>
      <c r="Q387" s="14" t="str">
        <f t="shared" si="26"/>
        <v>n.d.</v>
      </c>
      <c r="R387" s="41" t="str">
        <f t="shared" si="27"/>
        <v>n.d.</v>
      </c>
    </row>
    <row r="388" spans="2:18" x14ac:dyDescent="0.25">
      <c r="C388" s="13" t="s">
        <v>807</v>
      </c>
      <c r="D388" s="24"/>
      <c r="E388" s="41">
        <v>11144054.52</v>
      </c>
      <c r="F388" s="41">
        <v>4571</v>
      </c>
      <c r="G388" s="41">
        <v>9573682</v>
      </c>
      <c r="H388" s="56"/>
      <c r="J388" s="34"/>
      <c r="K388" s="34">
        <v>4.0163000000000002</v>
      </c>
      <c r="M388" s="23"/>
      <c r="N388" s="13" t="str">
        <f t="shared" si="24"/>
        <v>OSX BRASIL</v>
      </c>
      <c r="O388" s="24"/>
      <c r="P388" s="41">
        <f t="shared" si="25"/>
        <v>2774706.7001966983</v>
      </c>
      <c r="Q388" s="14">
        <f t="shared" si="26"/>
        <v>4571</v>
      </c>
      <c r="R388" s="41">
        <f t="shared" si="27"/>
        <v>2383706.8944052984</v>
      </c>
    </row>
    <row r="389" spans="2:18" x14ac:dyDescent="0.25">
      <c r="C389" s="13" t="s">
        <v>808</v>
      </c>
      <c r="D389" s="24"/>
      <c r="E389" s="41">
        <v>2114801035.2</v>
      </c>
      <c r="F389" s="41">
        <v>17074</v>
      </c>
      <c r="G389" s="41">
        <v>264906806.00000015</v>
      </c>
      <c r="H389" s="56"/>
      <c r="J389" s="34"/>
      <c r="K389" s="34">
        <v>4.0163000000000002</v>
      </c>
      <c r="M389" s="23"/>
      <c r="N389" s="13" t="str">
        <f t="shared" si="24"/>
        <v>OUROFINO S/A</v>
      </c>
      <c r="O389" s="24"/>
      <c r="P389" s="41">
        <f t="shared" si="25"/>
        <v>526554549.01277292</v>
      </c>
      <c r="Q389" s="14">
        <f t="shared" si="26"/>
        <v>17074</v>
      </c>
      <c r="R389" s="41">
        <f t="shared" si="27"/>
        <v>65957922.963922054</v>
      </c>
    </row>
    <row r="390" spans="2:18" x14ac:dyDescent="0.25">
      <c r="C390" s="13" t="s">
        <v>809</v>
      </c>
      <c r="D390" s="24"/>
      <c r="E390" s="41">
        <v>22057704547.440002</v>
      </c>
      <c r="F390" s="41">
        <v>2204193</v>
      </c>
      <c r="G390" s="41">
        <v>66149030033.999847</v>
      </c>
      <c r="H390" s="56"/>
      <c r="J390" s="34"/>
      <c r="K390" s="34">
        <v>4.0163000000000002</v>
      </c>
      <c r="M390" s="23"/>
      <c r="N390" s="13" t="str">
        <f t="shared" si="24"/>
        <v>P.ACUCAR-CBD</v>
      </c>
      <c r="O390" s="24"/>
      <c r="P390" s="41">
        <f t="shared" si="25"/>
        <v>5492046049.2094717</v>
      </c>
      <c r="Q390" s="14">
        <f t="shared" si="26"/>
        <v>2204193</v>
      </c>
      <c r="R390" s="41">
        <f t="shared" si="27"/>
        <v>16470141681.149279</v>
      </c>
    </row>
    <row r="391" spans="2:18" x14ac:dyDescent="0.25">
      <c r="C391" s="13" t="s">
        <v>810</v>
      </c>
      <c r="D391" s="24"/>
      <c r="E391" s="41">
        <v>395923008.05000001</v>
      </c>
      <c r="F391" s="41">
        <v>235</v>
      </c>
      <c r="G391" s="41">
        <v>2094340</v>
      </c>
      <c r="H391" s="56"/>
      <c r="J391" s="34"/>
      <c r="K391" s="34">
        <v>4.0163000000000002</v>
      </c>
      <c r="M391" s="23"/>
      <c r="N391" s="13" t="str">
        <f t="shared" si="24"/>
        <v>PANATLANTICA</v>
      </c>
      <c r="O391" s="24"/>
      <c r="P391" s="41">
        <f t="shared" si="25"/>
        <v>98579042.41466026</v>
      </c>
      <c r="Q391" s="14">
        <f t="shared" si="26"/>
        <v>235</v>
      </c>
      <c r="R391" s="41">
        <f t="shared" si="27"/>
        <v>521460.05029504764</v>
      </c>
    </row>
    <row r="392" spans="2:18" x14ac:dyDescent="0.25">
      <c r="C392" s="13" t="s">
        <v>811</v>
      </c>
      <c r="D392" s="24"/>
      <c r="E392" s="41">
        <v>636088761</v>
      </c>
      <c r="F392" s="41">
        <v>245</v>
      </c>
      <c r="G392" s="41">
        <v>4918362</v>
      </c>
      <c r="H392" s="56"/>
      <c r="J392" s="34"/>
      <c r="K392" s="34">
        <v>4.0163000000000002</v>
      </c>
      <c r="M392" s="23"/>
      <c r="N392" s="13" t="str">
        <f t="shared" si="24"/>
        <v>PAR AL BAHIA</v>
      </c>
      <c r="O392" s="24"/>
      <c r="P392" s="41">
        <f t="shared" si="25"/>
        <v>158376804.77055997</v>
      </c>
      <c r="Q392" s="14">
        <f t="shared" si="26"/>
        <v>245</v>
      </c>
      <c r="R392" s="41">
        <f t="shared" si="27"/>
        <v>1224600.2539650921</v>
      </c>
    </row>
    <row r="393" spans="2:18" x14ac:dyDescent="0.25">
      <c r="C393" s="13" t="s">
        <v>812</v>
      </c>
      <c r="D393" s="24"/>
      <c r="E393" s="41">
        <v>1181886808.27</v>
      </c>
      <c r="F393" s="41">
        <v>137753</v>
      </c>
      <c r="G393" s="41">
        <v>1630323238.0000012</v>
      </c>
      <c r="H393" s="56"/>
      <c r="J393" s="34"/>
      <c r="K393" s="34">
        <v>4.0163000000000002</v>
      </c>
      <c r="M393" s="23"/>
      <c r="N393" s="13" t="str">
        <f t="shared" ref="N393:N456" si="28">C393</f>
        <v>PARANAPANEMA</v>
      </c>
      <c r="O393" s="24"/>
      <c r="P393" s="41">
        <f t="shared" ref="P393:P456" si="29">E393/K393</f>
        <v>294272541.46104622</v>
      </c>
      <c r="Q393" s="14">
        <f t="shared" ref="P393:Q456" si="30">F393</f>
        <v>137753</v>
      </c>
      <c r="R393" s="41">
        <f t="shared" si="27"/>
        <v>405926658.36715412</v>
      </c>
    </row>
    <row r="394" spans="2:18" x14ac:dyDescent="0.25">
      <c r="B394" s="15"/>
      <c r="C394" s="13" t="s">
        <v>813</v>
      </c>
      <c r="D394" s="56"/>
      <c r="E394" s="41">
        <v>39770088.149999999</v>
      </c>
      <c r="F394" s="41">
        <v>103060</v>
      </c>
      <c r="G394" s="41">
        <v>715036992.00000012</v>
      </c>
      <c r="H394" s="56"/>
      <c r="I394" s="15"/>
      <c r="K394" s="34">
        <v>4.0163000000000002</v>
      </c>
      <c r="M394" s="15"/>
      <c r="N394" s="13" t="str">
        <f t="shared" si="28"/>
        <v>PDG REALT</v>
      </c>
      <c r="O394" s="23"/>
      <c r="P394" s="41">
        <f t="shared" si="29"/>
        <v>9902170.6919303834</v>
      </c>
      <c r="Q394" s="14">
        <f t="shared" si="30"/>
        <v>103060</v>
      </c>
      <c r="R394" s="41">
        <f t="shared" si="27"/>
        <v>178033760.426263</v>
      </c>
    </row>
    <row r="395" spans="2:18" x14ac:dyDescent="0.25">
      <c r="C395" s="13" t="s">
        <v>814</v>
      </c>
      <c r="D395" s="24"/>
      <c r="E395" s="41">
        <v>339811977.57999998</v>
      </c>
      <c r="F395" s="41" t="s">
        <v>8</v>
      </c>
      <c r="G395" s="41" t="s">
        <v>8</v>
      </c>
      <c r="H395" s="56"/>
      <c r="J395" s="34"/>
      <c r="K395" s="34">
        <v>4.0163000000000002</v>
      </c>
      <c r="M395" s="23"/>
      <c r="N395" s="13" t="str">
        <f t="shared" si="28"/>
        <v>PET MANGUINH</v>
      </c>
      <c r="O395" s="24"/>
      <c r="P395" s="41">
        <f t="shared" si="29"/>
        <v>84608215.91514577</v>
      </c>
      <c r="Q395" s="14" t="str">
        <f t="shared" si="30"/>
        <v>n.d.</v>
      </c>
      <c r="R395" s="41" t="str">
        <f t="shared" si="27"/>
        <v>n.d.</v>
      </c>
    </row>
    <row r="396" spans="2:18" x14ac:dyDescent="0.25">
      <c r="C396" s="13" t="s">
        <v>815</v>
      </c>
      <c r="D396" s="24"/>
      <c r="E396" s="41">
        <v>395504116500.59998</v>
      </c>
      <c r="F396" s="41">
        <v>17939628</v>
      </c>
      <c r="G396" s="41">
        <v>863336193739.99658</v>
      </c>
      <c r="H396" s="56"/>
      <c r="J396" s="34"/>
      <c r="K396" s="34">
        <v>4.0163000000000002</v>
      </c>
      <c r="M396" s="23"/>
      <c r="N396" s="13" t="str">
        <f t="shared" si="28"/>
        <v>PETROBRAS</v>
      </c>
      <c r="O396" s="24"/>
      <c r="P396" s="41">
        <f t="shared" si="29"/>
        <v>98474744541.144821</v>
      </c>
      <c r="Q396" s="14">
        <f t="shared" si="30"/>
        <v>17939628</v>
      </c>
      <c r="R396" s="41">
        <f t="shared" si="27"/>
        <v>214958094201.12952</v>
      </c>
    </row>
    <row r="397" spans="2:18" x14ac:dyDescent="0.25">
      <c r="C397" s="13" t="s">
        <v>816</v>
      </c>
      <c r="D397" s="24"/>
      <c r="E397" s="41">
        <v>33132600000</v>
      </c>
      <c r="F397" s="41">
        <v>4496529</v>
      </c>
      <c r="G397" s="41">
        <v>82282154837.999985</v>
      </c>
      <c r="H397" s="56"/>
      <c r="J397" s="34"/>
      <c r="K397" s="34">
        <v>4.0163000000000002</v>
      </c>
      <c r="M397" s="23"/>
      <c r="N397" s="13" t="str">
        <f t="shared" si="28"/>
        <v>PETROBRAS BR</v>
      </c>
      <c r="O397" s="24"/>
      <c r="P397" s="41">
        <f t="shared" si="29"/>
        <v>8249533152.4039536</v>
      </c>
      <c r="Q397" s="14">
        <f t="shared" si="30"/>
        <v>4496529</v>
      </c>
      <c r="R397" s="41">
        <f t="shared" si="27"/>
        <v>20487053964.594273</v>
      </c>
    </row>
    <row r="398" spans="2:18" x14ac:dyDescent="0.25">
      <c r="C398" s="13" t="s">
        <v>817</v>
      </c>
      <c r="D398" s="24"/>
      <c r="E398" s="41">
        <v>3330503894.4400001</v>
      </c>
      <c r="F398" s="41">
        <v>832862</v>
      </c>
      <c r="G398" s="41">
        <v>11035839725.999962</v>
      </c>
      <c r="H398" s="56"/>
      <c r="J398" s="34"/>
      <c r="K398" s="34">
        <v>4.0163000000000002</v>
      </c>
      <c r="M398" s="23"/>
      <c r="N398" s="13" t="str">
        <f t="shared" si="28"/>
        <v>PETRORIO</v>
      </c>
      <c r="O398" s="24"/>
      <c r="P398" s="41">
        <f t="shared" si="29"/>
        <v>829246792.92881501</v>
      </c>
      <c r="Q398" s="14">
        <f t="shared" si="30"/>
        <v>832862</v>
      </c>
      <c r="R398" s="41">
        <f t="shared" si="27"/>
        <v>2747762798.0977421</v>
      </c>
    </row>
    <row r="399" spans="2:18" x14ac:dyDescent="0.25">
      <c r="C399" s="13" t="s">
        <v>818</v>
      </c>
      <c r="D399" s="24"/>
      <c r="E399" s="41">
        <v>264699004.58999997</v>
      </c>
      <c r="F399" s="41">
        <v>13501</v>
      </c>
      <c r="G399" s="41">
        <v>55744387.999999993</v>
      </c>
      <c r="H399" s="56"/>
      <c r="J399" s="34"/>
      <c r="K399" s="34">
        <v>4.0163000000000002</v>
      </c>
      <c r="M399" s="23"/>
      <c r="N399" s="13" t="str">
        <f t="shared" si="28"/>
        <v>PETTENATI</v>
      </c>
      <c r="O399" s="24"/>
      <c r="P399" s="41">
        <f t="shared" si="29"/>
        <v>65906183.449941479</v>
      </c>
      <c r="Q399" s="14">
        <f t="shared" si="30"/>
        <v>13501</v>
      </c>
      <c r="R399" s="41">
        <f t="shared" si="27"/>
        <v>13879537.883126259</v>
      </c>
    </row>
    <row r="400" spans="2:18" x14ac:dyDescent="0.25">
      <c r="C400" s="13" t="s">
        <v>819</v>
      </c>
      <c r="D400" s="24"/>
      <c r="E400" s="41">
        <v>507883098.24000001</v>
      </c>
      <c r="F400" s="41">
        <v>116429</v>
      </c>
      <c r="G400" s="41">
        <v>637859979.99999976</v>
      </c>
      <c r="H400" s="56"/>
      <c r="J400" s="34"/>
      <c r="K400" s="34">
        <v>4.0163000000000002</v>
      </c>
      <c r="M400" s="23"/>
      <c r="N400" s="13" t="str">
        <f t="shared" si="28"/>
        <v>PINE</v>
      </c>
      <c r="O400" s="24"/>
      <c r="P400" s="41">
        <f t="shared" si="29"/>
        <v>126455468.52575754</v>
      </c>
      <c r="Q400" s="14">
        <f t="shared" si="30"/>
        <v>116429</v>
      </c>
      <c r="R400" s="41">
        <f t="shared" ref="R400:R463" si="31">IF(G400="n.d.","n.d.",G400/K400)</f>
        <v>158817812.41441122</v>
      </c>
    </row>
    <row r="401" spans="2:18" x14ac:dyDescent="0.25">
      <c r="C401" s="13" t="s">
        <v>820</v>
      </c>
      <c r="D401" s="24"/>
      <c r="E401" s="41">
        <v>79771183.560000002</v>
      </c>
      <c r="F401" s="41">
        <v>5753</v>
      </c>
      <c r="G401" s="41">
        <v>27365617.999999996</v>
      </c>
      <c r="H401" s="56"/>
      <c r="J401" s="34"/>
      <c r="K401" s="34">
        <v>4.0163000000000002</v>
      </c>
      <c r="M401" s="23"/>
      <c r="N401" s="13" t="str">
        <f t="shared" si="28"/>
        <v>PLASCAR PART</v>
      </c>
      <c r="O401" s="24"/>
      <c r="P401" s="41">
        <f t="shared" si="29"/>
        <v>19861858.81532754</v>
      </c>
      <c r="Q401" s="14">
        <f t="shared" si="30"/>
        <v>5753</v>
      </c>
      <c r="R401" s="41">
        <f t="shared" si="31"/>
        <v>6813638.921395313</v>
      </c>
    </row>
    <row r="402" spans="2:18" x14ac:dyDescent="0.25">
      <c r="C402" s="13" t="s">
        <v>821</v>
      </c>
      <c r="D402" s="24"/>
      <c r="E402" s="41">
        <v>4526594.59</v>
      </c>
      <c r="F402" s="41" t="s">
        <v>8</v>
      </c>
      <c r="G402" s="41" t="s">
        <v>8</v>
      </c>
      <c r="H402" s="56"/>
      <c r="J402" s="34"/>
      <c r="K402" s="34">
        <v>4.0163000000000002</v>
      </c>
      <c r="M402" s="23"/>
      <c r="N402" s="13" t="str">
        <f t="shared" si="28"/>
        <v>POLPAR</v>
      </c>
      <c r="O402" s="24"/>
      <c r="P402" s="41">
        <f t="shared" si="29"/>
        <v>1127055.8947289793</v>
      </c>
      <c r="Q402" s="14" t="str">
        <f t="shared" si="30"/>
        <v>n.d.</v>
      </c>
      <c r="R402" s="41" t="str">
        <f t="shared" si="31"/>
        <v>n.d.</v>
      </c>
    </row>
    <row r="403" spans="2:18" x14ac:dyDescent="0.25">
      <c r="C403" s="13" t="s">
        <v>822</v>
      </c>
      <c r="D403" s="24"/>
      <c r="E403" s="41">
        <v>14908239.699999999</v>
      </c>
      <c r="F403" s="41">
        <v>6661</v>
      </c>
      <c r="G403" s="41">
        <v>21056728</v>
      </c>
      <c r="H403" s="56"/>
      <c r="J403" s="34"/>
      <c r="K403" s="34">
        <v>4.0163000000000002</v>
      </c>
      <c r="M403" s="23"/>
      <c r="N403" s="13" t="str">
        <f t="shared" si="28"/>
        <v>POMIFRUTAS</v>
      </c>
      <c r="O403" s="24"/>
      <c r="P403" s="41">
        <f t="shared" si="29"/>
        <v>3711933.7947862456</v>
      </c>
      <c r="Q403" s="14">
        <f t="shared" si="30"/>
        <v>6661</v>
      </c>
      <c r="R403" s="41">
        <f t="shared" si="31"/>
        <v>5242817.5186116574</v>
      </c>
    </row>
    <row r="404" spans="2:18" x14ac:dyDescent="0.25">
      <c r="C404" s="13" t="s">
        <v>823</v>
      </c>
      <c r="D404" s="24"/>
      <c r="E404" s="41">
        <v>19397581800</v>
      </c>
      <c r="F404" s="41">
        <v>1148967</v>
      </c>
      <c r="G404" s="41">
        <v>20888749437.999847</v>
      </c>
      <c r="H404" s="56"/>
      <c r="J404" s="34"/>
      <c r="K404" s="34">
        <v>4.0163000000000002</v>
      </c>
      <c r="M404" s="23"/>
      <c r="N404" s="13" t="str">
        <f t="shared" si="28"/>
        <v>PORTO SEGURO</v>
      </c>
      <c r="O404" s="24"/>
      <c r="P404" s="41">
        <f t="shared" si="29"/>
        <v>4829714363.966835</v>
      </c>
      <c r="Q404" s="14">
        <f t="shared" si="30"/>
        <v>1148967</v>
      </c>
      <c r="R404" s="41">
        <f t="shared" si="31"/>
        <v>5200993311.7545614</v>
      </c>
    </row>
    <row r="405" spans="2:18" x14ac:dyDescent="0.25">
      <c r="B405" s="15"/>
      <c r="C405" s="13" t="s">
        <v>824</v>
      </c>
      <c r="D405" s="56"/>
      <c r="E405" s="41">
        <v>643463379.01999998</v>
      </c>
      <c r="F405" s="41">
        <v>270228</v>
      </c>
      <c r="G405" s="41">
        <v>1324843491.9999971</v>
      </c>
      <c r="H405" s="56"/>
      <c r="I405" s="15"/>
      <c r="J405" s="34"/>
      <c r="K405" s="34">
        <v>4.0163000000000002</v>
      </c>
      <c r="M405" s="15"/>
      <c r="N405" s="13" t="str">
        <f t="shared" si="28"/>
        <v>PORTOBELLO</v>
      </c>
      <c r="O405" s="23"/>
      <c r="P405" s="41">
        <f t="shared" si="29"/>
        <v>160212976.87423748</v>
      </c>
      <c r="Q405" s="14">
        <f t="shared" si="30"/>
        <v>270228</v>
      </c>
      <c r="R405" s="41">
        <f t="shared" si="31"/>
        <v>329866666.33468544</v>
      </c>
    </row>
    <row r="406" spans="2:18" x14ac:dyDescent="0.25">
      <c r="B406" s="15"/>
      <c r="C406" s="13" t="s">
        <v>825</v>
      </c>
      <c r="D406" s="56"/>
      <c r="E406" s="41">
        <v>649720000</v>
      </c>
      <c r="F406" s="41">
        <v>366441</v>
      </c>
      <c r="G406" s="41">
        <v>2754398534.0000005</v>
      </c>
      <c r="H406" s="56"/>
      <c r="I406" s="15"/>
      <c r="J406" s="34"/>
      <c r="K406" s="34">
        <v>4.0163000000000002</v>
      </c>
      <c r="M406" s="15"/>
      <c r="N406" s="13" t="str">
        <f t="shared" si="28"/>
        <v>POSITIVO TEC</v>
      </c>
      <c r="O406" s="23"/>
      <c r="P406" s="41">
        <f t="shared" si="29"/>
        <v>161770784.05497596</v>
      </c>
      <c r="Q406" s="14">
        <f t="shared" si="30"/>
        <v>366441</v>
      </c>
      <c r="R406" s="41">
        <f t="shared" si="31"/>
        <v>685804978.21377897</v>
      </c>
    </row>
    <row r="407" spans="2:18" x14ac:dyDescent="0.25">
      <c r="C407" s="13" t="s">
        <v>826</v>
      </c>
      <c r="D407" s="24"/>
      <c r="E407" s="41" t="s">
        <v>8</v>
      </c>
      <c r="F407" s="41" t="s">
        <v>8</v>
      </c>
      <c r="G407" s="41" t="s">
        <v>8</v>
      </c>
      <c r="H407" s="56"/>
      <c r="J407" s="34"/>
      <c r="K407" s="34">
        <v>4.0163000000000002</v>
      </c>
      <c r="M407" s="23"/>
      <c r="N407" s="13" t="str">
        <f t="shared" si="28"/>
        <v>PRATICA</v>
      </c>
      <c r="O407" s="24"/>
      <c r="P407" s="14" t="str">
        <f t="shared" si="30"/>
        <v>n.d.</v>
      </c>
      <c r="Q407" s="14" t="str">
        <f t="shared" si="30"/>
        <v>n.d.</v>
      </c>
      <c r="R407" s="41" t="str">
        <f t="shared" si="31"/>
        <v>n.d.</v>
      </c>
    </row>
    <row r="408" spans="2:18" x14ac:dyDescent="0.25">
      <c r="C408" s="13" t="s">
        <v>827</v>
      </c>
      <c r="D408" s="24"/>
      <c r="E408" s="41" t="s">
        <v>8</v>
      </c>
      <c r="F408" s="41" t="s">
        <v>8</v>
      </c>
      <c r="G408" s="41" t="s">
        <v>8</v>
      </c>
      <c r="H408" s="56"/>
      <c r="J408" s="34"/>
      <c r="K408" s="34">
        <v>4.0163000000000002</v>
      </c>
      <c r="M408" s="23"/>
      <c r="N408" s="13" t="str">
        <f t="shared" si="28"/>
        <v>PRINER</v>
      </c>
      <c r="O408" s="24"/>
      <c r="P408" s="14" t="str">
        <f t="shared" si="30"/>
        <v>n.d.</v>
      </c>
      <c r="Q408" s="14" t="str">
        <f t="shared" si="30"/>
        <v>n.d.</v>
      </c>
      <c r="R408" s="41" t="str">
        <f t="shared" si="31"/>
        <v>n.d.</v>
      </c>
    </row>
    <row r="409" spans="2:18" x14ac:dyDescent="0.25">
      <c r="C409" s="13" t="s">
        <v>828</v>
      </c>
      <c r="D409" s="24"/>
      <c r="E409" s="41">
        <v>513823007.94999999</v>
      </c>
      <c r="F409" s="41">
        <v>148609</v>
      </c>
      <c r="G409" s="41">
        <v>876523214.00000036</v>
      </c>
      <c r="H409" s="56"/>
      <c r="J409" s="34"/>
      <c r="K409" s="34">
        <v>4.0163000000000002</v>
      </c>
      <c r="M409" s="23"/>
      <c r="N409" s="13" t="str">
        <f t="shared" si="28"/>
        <v>PROFARMA</v>
      </c>
      <c r="O409" s="24"/>
      <c r="P409" s="41">
        <f t="shared" si="29"/>
        <v>127934419.22914124</v>
      </c>
      <c r="Q409" s="14">
        <f t="shared" si="30"/>
        <v>148609</v>
      </c>
      <c r="R409" s="41">
        <f t="shared" si="31"/>
        <v>218241469.51173973</v>
      </c>
    </row>
    <row r="410" spans="2:18" x14ac:dyDescent="0.25">
      <c r="C410" s="13" t="s">
        <v>829</v>
      </c>
      <c r="D410" s="24"/>
      <c r="E410" s="41">
        <v>1087000</v>
      </c>
      <c r="F410" s="41" t="s">
        <v>8</v>
      </c>
      <c r="G410" s="41" t="s">
        <v>8</v>
      </c>
      <c r="H410" s="56"/>
      <c r="J410" s="34"/>
      <c r="K410" s="34">
        <v>4.0163000000000002</v>
      </c>
      <c r="M410" s="23"/>
      <c r="N410" s="13" t="str">
        <f t="shared" si="28"/>
        <v>PROMAN</v>
      </c>
      <c r="O410" s="24"/>
      <c r="P410" s="41">
        <f t="shared" si="29"/>
        <v>270647.11301446601</v>
      </c>
      <c r="Q410" s="14" t="str">
        <f t="shared" si="30"/>
        <v>n.d.</v>
      </c>
      <c r="R410" s="41" t="str">
        <f t="shared" si="31"/>
        <v>n.d.</v>
      </c>
    </row>
    <row r="411" spans="2:18" x14ac:dyDescent="0.25">
      <c r="C411" s="13" t="s">
        <v>830</v>
      </c>
      <c r="D411" s="24"/>
      <c r="E411" s="41">
        <v>213674.32</v>
      </c>
      <c r="F411" s="41" t="s">
        <v>8</v>
      </c>
      <c r="G411" s="41" t="s">
        <v>8</v>
      </c>
      <c r="H411" s="56"/>
      <c r="J411" s="34"/>
      <c r="K411" s="34">
        <v>4.0163000000000002</v>
      </c>
      <c r="M411" s="23"/>
      <c r="N411" s="13" t="str">
        <f t="shared" si="28"/>
        <v>PROMPT PART</v>
      </c>
      <c r="O411" s="24"/>
      <c r="P411" s="41">
        <f t="shared" si="29"/>
        <v>53201.78273535343</v>
      </c>
      <c r="Q411" s="14" t="str">
        <f t="shared" si="30"/>
        <v>n.d.</v>
      </c>
      <c r="R411" s="41" t="str">
        <f t="shared" si="31"/>
        <v>n.d.</v>
      </c>
    </row>
    <row r="412" spans="2:18" x14ac:dyDescent="0.25">
      <c r="C412" s="13" t="s">
        <v>831</v>
      </c>
      <c r="D412" s="24"/>
      <c r="E412" s="41">
        <v>10451727160</v>
      </c>
      <c r="F412" s="41">
        <v>2514044</v>
      </c>
      <c r="G412" s="41">
        <v>31465310259.999958</v>
      </c>
      <c r="H412" s="56"/>
      <c r="J412" s="34"/>
      <c r="K412" s="34">
        <v>4.0163000000000002</v>
      </c>
      <c r="M412" s="23"/>
      <c r="N412" s="13" t="str">
        <f t="shared" si="28"/>
        <v>QUALICORP</v>
      </c>
      <c r="O412" s="24"/>
      <c r="P412" s="41">
        <f t="shared" si="29"/>
        <v>2602327306.2271242</v>
      </c>
      <c r="Q412" s="14">
        <f t="shared" si="30"/>
        <v>2514044</v>
      </c>
      <c r="R412" s="41">
        <f t="shared" si="31"/>
        <v>7834402375.3205576</v>
      </c>
    </row>
    <row r="413" spans="2:18" x14ac:dyDescent="0.25">
      <c r="C413" s="13" t="s">
        <v>832</v>
      </c>
      <c r="D413" s="24"/>
      <c r="E413" s="41">
        <v>6317388.5</v>
      </c>
      <c r="F413" s="41" t="s">
        <v>8</v>
      </c>
      <c r="G413" s="41" t="s">
        <v>8</v>
      </c>
      <c r="H413" s="56"/>
      <c r="J413" s="34"/>
      <c r="K413" s="34">
        <v>4.0163000000000002</v>
      </c>
      <c r="M413" s="23"/>
      <c r="N413" s="13" t="str">
        <f t="shared" si="28"/>
        <v>QUALITY SOFT</v>
      </c>
      <c r="O413" s="24"/>
      <c r="P413" s="41">
        <f t="shared" si="29"/>
        <v>1572937.4050743221</v>
      </c>
      <c r="Q413" s="14" t="str">
        <f t="shared" si="30"/>
        <v>n.d.</v>
      </c>
      <c r="R413" s="41" t="str">
        <f t="shared" si="31"/>
        <v>n.d.</v>
      </c>
    </row>
    <row r="414" spans="2:18" x14ac:dyDescent="0.25">
      <c r="C414" s="13" t="s">
        <v>833</v>
      </c>
      <c r="D414" s="24"/>
      <c r="E414" s="41">
        <v>37330314140</v>
      </c>
      <c r="F414" s="41">
        <v>1588560</v>
      </c>
      <c r="G414" s="41">
        <v>50490673074.000229</v>
      </c>
      <c r="H414" s="56"/>
      <c r="J414" s="34"/>
      <c r="K414" s="34">
        <v>4.0163000000000002</v>
      </c>
      <c r="M414" s="23"/>
      <c r="N414" s="13" t="str">
        <f t="shared" si="28"/>
        <v>RAIADROGASIL</v>
      </c>
      <c r="O414" s="24"/>
      <c r="P414" s="41">
        <f t="shared" si="29"/>
        <v>9294702621.8160992</v>
      </c>
      <c r="Q414" s="14">
        <f t="shared" si="30"/>
        <v>1588560</v>
      </c>
      <c r="R414" s="41">
        <f t="shared" si="31"/>
        <v>12571439651.918489</v>
      </c>
    </row>
    <row r="415" spans="2:18" x14ac:dyDescent="0.25">
      <c r="C415" s="13" t="s">
        <v>834</v>
      </c>
      <c r="D415" s="24"/>
      <c r="E415" s="41">
        <v>3520027875.2400002</v>
      </c>
      <c r="F415" s="41">
        <v>1696080</v>
      </c>
      <c r="G415" s="41">
        <v>11718813307.999924</v>
      </c>
      <c r="H415" s="56"/>
      <c r="J415" s="34"/>
      <c r="K415" s="34">
        <v>4.0163000000000002</v>
      </c>
      <c r="M415" s="23"/>
      <c r="N415" s="13" t="str">
        <f t="shared" si="28"/>
        <v>RANDON PART</v>
      </c>
      <c r="O415" s="24"/>
      <c r="P415" s="41">
        <f t="shared" si="29"/>
        <v>876435494.17125213</v>
      </c>
      <c r="Q415" s="14">
        <f t="shared" si="30"/>
        <v>1696080</v>
      </c>
      <c r="R415" s="41">
        <f t="shared" si="31"/>
        <v>2917813238.0549068</v>
      </c>
    </row>
    <row r="416" spans="2:18" x14ac:dyDescent="0.25">
      <c r="C416" s="13" t="s">
        <v>835</v>
      </c>
      <c r="D416" s="24"/>
      <c r="E416" s="41">
        <v>93024799.560000002</v>
      </c>
      <c r="F416" s="41">
        <v>153009</v>
      </c>
      <c r="G416" s="41">
        <v>243056016</v>
      </c>
      <c r="H416" s="56"/>
      <c r="J416" s="34"/>
      <c r="K416" s="34">
        <v>4.0163000000000002</v>
      </c>
      <c r="M416" s="23"/>
      <c r="N416" s="13" t="str">
        <f t="shared" si="28"/>
        <v>RECRUSUL</v>
      </c>
      <c r="O416" s="24"/>
      <c r="P416" s="41">
        <f t="shared" si="29"/>
        <v>23161815.491870627</v>
      </c>
      <c r="Q416" s="14">
        <f t="shared" si="30"/>
        <v>153009</v>
      </c>
      <c r="R416" s="41">
        <f t="shared" si="31"/>
        <v>60517395.612877518</v>
      </c>
    </row>
    <row r="417" spans="3:18" x14ac:dyDescent="0.25">
      <c r="C417" s="13" t="s">
        <v>836</v>
      </c>
      <c r="D417" s="24"/>
      <c r="E417" s="41">
        <v>16668784503</v>
      </c>
      <c r="F417" s="41">
        <v>2796</v>
      </c>
      <c r="G417" s="41">
        <v>17854547.999999996</v>
      </c>
      <c r="H417" s="56"/>
      <c r="J417" s="34"/>
      <c r="K417" s="34">
        <v>4.0163000000000002</v>
      </c>
      <c r="M417" s="23"/>
      <c r="N417" s="13" t="str">
        <f t="shared" si="28"/>
        <v>REDE ENERGIA</v>
      </c>
      <c r="O417" s="24"/>
      <c r="P417" s="41">
        <f t="shared" si="29"/>
        <v>4150283719.5926595</v>
      </c>
      <c r="Q417" s="14">
        <f t="shared" si="30"/>
        <v>2796</v>
      </c>
      <c r="R417" s="41">
        <f t="shared" si="31"/>
        <v>4445521.4998879554</v>
      </c>
    </row>
    <row r="418" spans="3:18" x14ac:dyDescent="0.25">
      <c r="C418" s="13" t="s">
        <v>837</v>
      </c>
      <c r="D418" s="24"/>
      <c r="E418" s="41">
        <v>157839621.08000001</v>
      </c>
      <c r="F418" s="41">
        <v>21425</v>
      </c>
      <c r="G418" s="41">
        <v>86709562.000000015</v>
      </c>
      <c r="H418" s="56"/>
      <c r="J418" s="34"/>
      <c r="K418" s="34">
        <v>4.0163000000000002</v>
      </c>
      <c r="M418" s="23"/>
      <c r="N418" s="13" t="str">
        <f t="shared" si="28"/>
        <v>RENOVA</v>
      </c>
      <c r="O418" s="24"/>
      <c r="P418" s="41">
        <f t="shared" si="29"/>
        <v>39299758.753081195</v>
      </c>
      <c r="Q418" s="14">
        <f t="shared" si="30"/>
        <v>21425</v>
      </c>
      <c r="R418" s="41">
        <f t="shared" si="31"/>
        <v>21589413.639419369</v>
      </c>
    </row>
    <row r="419" spans="3:18" x14ac:dyDescent="0.25">
      <c r="C419" s="13" t="s">
        <v>838</v>
      </c>
      <c r="D419" s="24"/>
      <c r="E419" s="41">
        <v>69960000</v>
      </c>
      <c r="F419" s="41">
        <v>66</v>
      </c>
      <c r="G419" s="41">
        <v>1359486</v>
      </c>
      <c r="H419" s="56"/>
      <c r="J419" s="34"/>
      <c r="K419" s="34">
        <v>4.0163000000000002</v>
      </c>
      <c r="M419" s="23"/>
      <c r="N419" s="13" t="str">
        <f t="shared" si="28"/>
        <v>RIOSULENSE</v>
      </c>
      <c r="O419" s="24"/>
      <c r="P419" s="41">
        <f t="shared" si="29"/>
        <v>17419017.503672533</v>
      </c>
      <c r="Q419" s="14">
        <f t="shared" si="30"/>
        <v>66</v>
      </c>
      <c r="R419" s="41">
        <f t="shared" si="31"/>
        <v>338492.14451111719</v>
      </c>
    </row>
    <row r="420" spans="3:18" x14ac:dyDescent="0.25">
      <c r="C420" s="13" t="s">
        <v>839</v>
      </c>
      <c r="D420" s="24"/>
      <c r="E420" s="41">
        <v>567694409.75999999</v>
      </c>
      <c r="F420" s="41">
        <v>10359</v>
      </c>
      <c r="G420" s="41">
        <v>102367004.00000003</v>
      </c>
      <c r="H420" s="56"/>
      <c r="J420" s="34"/>
      <c r="K420" s="34">
        <v>4.0163000000000002</v>
      </c>
      <c r="M420" s="23"/>
      <c r="N420" s="13" t="str">
        <f t="shared" si="28"/>
        <v>RNI</v>
      </c>
      <c r="O420" s="24"/>
      <c r="P420" s="41">
        <f t="shared" si="29"/>
        <v>141347610.92547867</v>
      </c>
      <c r="Q420" s="14">
        <f t="shared" si="30"/>
        <v>10359</v>
      </c>
      <c r="R420" s="41">
        <f t="shared" si="31"/>
        <v>25487887.856982801</v>
      </c>
    </row>
    <row r="421" spans="3:18" x14ac:dyDescent="0.25">
      <c r="C421" s="13" t="s">
        <v>840</v>
      </c>
      <c r="D421" s="24"/>
      <c r="E421" s="41">
        <v>65868814.079999998</v>
      </c>
      <c r="F421" s="41">
        <v>61400</v>
      </c>
      <c r="G421" s="41">
        <v>334339156</v>
      </c>
      <c r="H421" s="56"/>
      <c r="J421" s="34"/>
      <c r="K421" s="34">
        <v>4.0163000000000002</v>
      </c>
      <c r="M421" s="23"/>
      <c r="N421" s="13" t="str">
        <f t="shared" si="28"/>
        <v>ROSSI RESID</v>
      </c>
      <c r="O421" s="24"/>
      <c r="P421" s="41">
        <f t="shared" si="29"/>
        <v>16400372.00408336</v>
      </c>
      <c r="Q421" s="14">
        <f t="shared" si="30"/>
        <v>61400</v>
      </c>
      <c r="R421" s="41">
        <f t="shared" si="31"/>
        <v>83245563.329432562</v>
      </c>
    </row>
    <row r="422" spans="3:18" x14ac:dyDescent="0.25">
      <c r="C422" s="13" t="s">
        <v>841</v>
      </c>
      <c r="D422" s="24"/>
      <c r="E422" s="41">
        <v>38086758388.139999</v>
      </c>
      <c r="F422" s="41">
        <v>5295979</v>
      </c>
      <c r="G422" s="41">
        <v>83692356131.999786</v>
      </c>
      <c r="H422" s="56"/>
      <c r="J422" s="34"/>
      <c r="K422" s="34">
        <v>4.0163000000000002</v>
      </c>
      <c r="M422" s="23"/>
      <c r="N422" s="13" t="str">
        <f t="shared" si="28"/>
        <v>RUMO S.A.</v>
      </c>
      <c r="O422" s="24"/>
      <c r="P422" s="41">
        <f t="shared" si="29"/>
        <v>9483046183.8358688</v>
      </c>
      <c r="Q422" s="14">
        <f t="shared" si="30"/>
        <v>5295979</v>
      </c>
      <c r="R422" s="41">
        <f t="shared" si="31"/>
        <v>20838173476.0849</v>
      </c>
    </row>
    <row r="423" spans="3:18" x14ac:dyDescent="0.25">
      <c r="C423" s="13" t="s">
        <v>842</v>
      </c>
      <c r="D423" s="24"/>
      <c r="E423" s="41">
        <v>39233466480.599998</v>
      </c>
      <c r="F423" s="41">
        <v>3176413</v>
      </c>
      <c r="G423" s="41">
        <v>70261824275.999908</v>
      </c>
      <c r="H423" s="56"/>
      <c r="J423" s="34"/>
      <c r="K423" s="34">
        <v>4.0163000000000002</v>
      </c>
      <c r="M423" s="23"/>
      <c r="N423" s="13" t="str">
        <f t="shared" si="28"/>
        <v>SABESP</v>
      </c>
      <c r="O423" s="24"/>
      <c r="P423" s="41">
        <f t="shared" si="29"/>
        <v>9768559739.2127075</v>
      </c>
      <c r="Q423" s="14">
        <f t="shared" si="30"/>
        <v>3176413</v>
      </c>
      <c r="R423" s="41">
        <f t="shared" si="31"/>
        <v>17494167337.101288</v>
      </c>
    </row>
    <row r="424" spans="3:18" x14ac:dyDescent="0.25">
      <c r="C424" s="13" t="s">
        <v>843</v>
      </c>
      <c r="D424" s="24"/>
      <c r="E424" s="41">
        <v>9124323067.0200005</v>
      </c>
      <c r="F424" s="41">
        <v>641961</v>
      </c>
      <c r="G424" s="41">
        <v>4820210104</v>
      </c>
      <c r="H424" s="56"/>
      <c r="J424" s="34"/>
      <c r="K424" s="34">
        <v>4.0163000000000002</v>
      </c>
      <c r="M424" s="23"/>
      <c r="N424" s="13" t="str">
        <f t="shared" si="28"/>
        <v>SANEPAR</v>
      </c>
      <c r="O424" s="24"/>
      <c r="P424" s="41">
        <f t="shared" si="29"/>
        <v>2271823087.6727338</v>
      </c>
      <c r="Q424" s="14">
        <f t="shared" si="30"/>
        <v>641961</v>
      </c>
      <c r="R424" s="41">
        <f t="shared" si="31"/>
        <v>1200161866.3944426</v>
      </c>
    </row>
    <row r="425" spans="3:18" x14ac:dyDescent="0.25">
      <c r="C425" s="13" t="s">
        <v>844</v>
      </c>
      <c r="D425" s="24"/>
      <c r="E425" s="41">
        <v>20699350.300000001</v>
      </c>
      <c r="F425" s="41">
        <v>428</v>
      </c>
      <c r="G425" s="41">
        <v>7632578</v>
      </c>
      <c r="H425" s="56"/>
      <c r="J425" s="34"/>
      <c r="K425" s="34">
        <v>4.0163000000000002</v>
      </c>
      <c r="M425" s="23"/>
      <c r="N425" s="13" t="str">
        <f t="shared" si="28"/>
        <v>SANSUY</v>
      </c>
      <c r="O425" s="24"/>
      <c r="P425" s="41">
        <f t="shared" si="29"/>
        <v>5153835.6945447298</v>
      </c>
      <c r="Q425" s="14">
        <f t="shared" si="30"/>
        <v>428</v>
      </c>
      <c r="R425" s="41">
        <f t="shared" si="31"/>
        <v>1900400.3684983691</v>
      </c>
    </row>
    <row r="426" spans="3:18" x14ac:dyDescent="0.25">
      <c r="C426" s="13" t="s">
        <v>845</v>
      </c>
      <c r="D426" s="24"/>
      <c r="E426" s="41">
        <v>165391205994.69</v>
      </c>
      <c r="F426" s="41">
        <v>42038</v>
      </c>
      <c r="G426" s="41">
        <v>317252716</v>
      </c>
      <c r="H426" s="56"/>
      <c r="J426" s="34"/>
      <c r="K426" s="34">
        <v>4.0163000000000002</v>
      </c>
      <c r="M426" s="23"/>
      <c r="N426" s="13" t="str">
        <f t="shared" si="28"/>
        <v>SANTANDER BR</v>
      </c>
      <c r="O426" s="24"/>
      <c r="P426" s="41">
        <f t="shared" si="29"/>
        <v>41179993027.08712</v>
      </c>
      <c r="Q426" s="14">
        <f t="shared" si="30"/>
        <v>42038</v>
      </c>
      <c r="R426" s="41">
        <f t="shared" si="31"/>
        <v>78991289.495306626</v>
      </c>
    </row>
    <row r="427" spans="3:18" x14ac:dyDescent="0.25">
      <c r="C427" s="13" t="s">
        <v>846</v>
      </c>
      <c r="D427" s="24"/>
      <c r="E427" s="41">
        <v>199853443.63</v>
      </c>
      <c r="F427" s="41">
        <v>5635</v>
      </c>
      <c r="G427" s="41">
        <v>16933386</v>
      </c>
      <c r="H427" s="56"/>
      <c r="J427" s="34"/>
      <c r="K427" s="34">
        <v>4.0163000000000002</v>
      </c>
      <c r="M427" s="23"/>
      <c r="N427" s="13" t="str">
        <f t="shared" si="28"/>
        <v>SANTANENSE</v>
      </c>
      <c r="O427" s="24"/>
      <c r="P427" s="41">
        <f t="shared" si="29"/>
        <v>49760586.517441422</v>
      </c>
      <c r="Q427" s="14">
        <f t="shared" si="30"/>
        <v>5635</v>
      </c>
      <c r="R427" s="41">
        <f t="shared" si="31"/>
        <v>4216165.6250778073</v>
      </c>
    </row>
    <row r="428" spans="3:18" x14ac:dyDescent="0.25">
      <c r="C428" s="13" t="s">
        <v>847</v>
      </c>
      <c r="D428" s="24"/>
      <c r="E428" s="41">
        <v>4782360418.9200001</v>
      </c>
      <c r="F428" s="41">
        <v>1064766</v>
      </c>
      <c r="G428" s="41">
        <v>5883006487.999999</v>
      </c>
      <c r="H428" s="56"/>
      <c r="J428" s="34"/>
      <c r="K428" s="34">
        <v>4.0163000000000002</v>
      </c>
      <c r="M428" s="23"/>
      <c r="N428" s="13" t="str">
        <f t="shared" si="28"/>
        <v>SANTOS BRP</v>
      </c>
      <c r="O428" s="24"/>
      <c r="P428" s="41">
        <f t="shared" si="29"/>
        <v>1190737847.9994023</v>
      </c>
      <c r="Q428" s="14">
        <f t="shared" si="30"/>
        <v>1064766</v>
      </c>
      <c r="R428" s="41">
        <f t="shared" si="31"/>
        <v>1464782632.771456</v>
      </c>
    </row>
    <row r="429" spans="3:18" x14ac:dyDescent="0.25">
      <c r="C429" s="13" t="s">
        <v>848</v>
      </c>
      <c r="D429" s="24"/>
      <c r="E429" s="41">
        <v>2453836057.5</v>
      </c>
      <c r="F429" s="41">
        <v>9536</v>
      </c>
      <c r="G429" s="41">
        <v>245349494</v>
      </c>
      <c r="H429" s="56"/>
      <c r="J429" s="34"/>
      <c r="K429" s="34">
        <v>4.0163000000000002</v>
      </c>
      <c r="M429" s="23"/>
      <c r="N429" s="13" t="str">
        <f t="shared" si="28"/>
        <v>SAO CARLOS</v>
      </c>
      <c r="O429" s="24"/>
      <c r="P429" s="41">
        <f t="shared" si="29"/>
        <v>610969314.41874361</v>
      </c>
      <c r="Q429" s="14">
        <f t="shared" si="30"/>
        <v>9536</v>
      </c>
      <c r="R429" s="41">
        <f t="shared" si="31"/>
        <v>61088438.114682667</v>
      </c>
    </row>
    <row r="430" spans="3:18" x14ac:dyDescent="0.25">
      <c r="C430" s="13" t="s">
        <v>849</v>
      </c>
      <c r="D430" s="24"/>
      <c r="E430" s="41">
        <v>7398836776.1000004</v>
      </c>
      <c r="F430" s="41">
        <v>795133</v>
      </c>
      <c r="G430" s="41">
        <v>7432939900.0000248</v>
      </c>
      <c r="H430" s="56"/>
      <c r="J430" s="34"/>
      <c r="K430" s="34">
        <v>4.0163000000000002</v>
      </c>
      <c r="M430" s="23"/>
      <c r="N430" s="13" t="str">
        <f t="shared" si="28"/>
        <v>SAO MARTINHO</v>
      </c>
      <c r="O430" s="24"/>
      <c r="P430" s="41">
        <f t="shared" si="29"/>
        <v>1842202219.9785872</v>
      </c>
      <c r="Q430" s="14">
        <f t="shared" si="30"/>
        <v>795133</v>
      </c>
      <c r="R430" s="41">
        <f t="shared" si="31"/>
        <v>1850693399.3974614</v>
      </c>
    </row>
    <row r="431" spans="3:18" x14ac:dyDescent="0.25">
      <c r="C431" s="13" t="s">
        <v>850</v>
      </c>
      <c r="D431" s="24"/>
      <c r="E431" s="41">
        <v>95866032.800000012</v>
      </c>
      <c r="F431" s="41">
        <v>86004</v>
      </c>
      <c r="G431" s="41">
        <v>324690546.00000012</v>
      </c>
      <c r="H431" s="56"/>
      <c r="J431" s="34"/>
      <c r="K431" s="34">
        <v>4.0163000000000002</v>
      </c>
      <c r="M431" s="23"/>
      <c r="N431" s="13" t="str">
        <f t="shared" si="28"/>
        <v>SARAIVA LIVR</v>
      </c>
      <c r="O431" s="24"/>
      <c r="P431" s="41">
        <f t="shared" si="29"/>
        <v>23869241.042750791</v>
      </c>
      <c r="Q431" s="14">
        <f t="shared" si="30"/>
        <v>86004</v>
      </c>
      <c r="R431" s="41">
        <f t="shared" si="31"/>
        <v>80843200.458133131</v>
      </c>
    </row>
    <row r="432" spans="3:18" x14ac:dyDescent="0.25">
      <c r="C432" s="13" t="s">
        <v>851</v>
      </c>
      <c r="D432" s="24"/>
      <c r="E432" s="41">
        <v>844297917.75</v>
      </c>
      <c r="F432" s="41">
        <v>81400</v>
      </c>
      <c r="G432" s="41">
        <v>479404302.00000072</v>
      </c>
      <c r="H432" s="56"/>
      <c r="J432" s="34"/>
      <c r="K432" s="34">
        <v>4.0163000000000002</v>
      </c>
      <c r="M432" s="23"/>
      <c r="N432" s="13" t="str">
        <f t="shared" si="28"/>
        <v>SCHULZ</v>
      </c>
      <c r="O432" s="24"/>
      <c r="P432" s="41">
        <f t="shared" si="29"/>
        <v>210217841.73244029</v>
      </c>
      <c r="Q432" s="14">
        <f t="shared" si="30"/>
        <v>81400</v>
      </c>
      <c r="R432" s="41">
        <f t="shared" si="31"/>
        <v>119364664.49219447</v>
      </c>
    </row>
    <row r="433" spans="3:18" x14ac:dyDescent="0.25">
      <c r="C433" s="13" t="s">
        <v>852</v>
      </c>
      <c r="D433" s="24"/>
      <c r="E433" s="41">
        <v>358694400</v>
      </c>
      <c r="F433" s="41">
        <v>76</v>
      </c>
      <c r="G433" s="41">
        <v>1045932</v>
      </c>
      <c r="H433" s="56"/>
      <c r="J433" s="34"/>
      <c r="K433" s="34">
        <v>4.0163000000000002</v>
      </c>
      <c r="M433" s="23"/>
      <c r="N433" s="13" t="str">
        <f t="shared" si="28"/>
        <v>SEG AL BAHIA</v>
      </c>
      <c r="O433" s="24"/>
      <c r="P433" s="41">
        <f t="shared" si="29"/>
        <v>89309663.12277469</v>
      </c>
      <c r="Q433" s="14">
        <f t="shared" si="30"/>
        <v>76</v>
      </c>
      <c r="R433" s="41">
        <f t="shared" si="31"/>
        <v>260421.78124144112</v>
      </c>
    </row>
    <row r="434" spans="3:18" x14ac:dyDescent="0.25">
      <c r="C434" s="13" t="s">
        <v>853</v>
      </c>
      <c r="D434" s="24"/>
      <c r="E434" s="41" t="s">
        <v>8</v>
      </c>
      <c r="F434" s="41" t="s">
        <v>8</v>
      </c>
      <c r="G434" s="41" t="s">
        <v>8</v>
      </c>
      <c r="H434" s="56"/>
      <c r="J434" s="34"/>
      <c r="K434" s="34">
        <v>4.0163000000000002</v>
      </c>
      <c r="M434" s="23"/>
      <c r="N434" s="13" t="str">
        <f t="shared" si="28"/>
        <v>SELECTPART</v>
      </c>
      <c r="O434" s="24"/>
      <c r="P434" s="14" t="str">
        <f t="shared" si="30"/>
        <v>n.d.</v>
      </c>
      <c r="Q434" s="14" t="str">
        <f t="shared" si="30"/>
        <v>n.d.</v>
      </c>
      <c r="R434" s="41" t="str">
        <f t="shared" si="31"/>
        <v>n.d.</v>
      </c>
    </row>
    <row r="435" spans="3:18" x14ac:dyDescent="0.25">
      <c r="C435" s="13" t="s">
        <v>854</v>
      </c>
      <c r="D435" s="24"/>
      <c r="E435" s="41">
        <v>3000499563.5999999</v>
      </c>
      <c r="F435" s="41">
        <v>918843</v>
      </c>
      <c r="G435" s="41">
        <v>7804201934.0000143</v>
      </c>
      <c r="H435" s="56"/>
      <c r="J435" s="34"/>
      <c r="K435" s="34">
        <v>4.0163000000000002</v>
      </c>
      <c r="M435" s="23"/>
      <c r="N435" s="13" t="str">
        <f t="shared" si="28"/>
        <v>SER EDUCA</v>
      </c>
      <c r="O435" s="24"/>
      <c r="P435" s="41">
        <f t="shared" si="29"/>
        <v>747080537.70883644</v>
      </c>
      <c r="Q435" s="14">
        <f t="shared" si="30"/>
        <v>918843</v>
      </c>
      <c r="R435" s="41">
        <f t="shared" si="31"/>
        <v>1943132219.7047069</v>
      </c>
    </row>
    <row r="436" spans="3:18" x14ac:dyDescent="0.25">
      <c r="C436" s="13" t="s">
        <v>855</v>
      </c>
      <c r="D436" s="24"/>
      <c r="E436" s="41">
        <v>17427302030.32</v>
      </c>
      <c r="F436" s="41">
        <v>4353476</v>
      </c>
      <c r="G436" s="41">
        <v>82755211546.000198</v>
      </c>
      <c r="H436" s="56"/>
      <c r="J436" s="34"/>
      <c r="K436" s="34">
        <v>4.0163000000000002</v>
      </c>
      <c r="M436" s="23"/>
      <c r="N436" s="13" t="str">
        <f t="shared" si="28"/>
        <v>SID NACIONAL</v>
      </c>
      <c r="O436" s="24"/>
      <c r="P436" s="41">
        <f t="shared" si="29"/>
        <v>4339143497.8263569</v>
      </c>
      <c r="Q436" s="14">
        <f t="shared" si="30"/>
        <v>4353476</v>
      </c>
      <c r="R436" s="41">
        <f t="shared" si="31"/>
        <v>20604838170.953415</v>
      </c>
    </row>
    <row r="437" spans="3:18" x14ac:dyDescent="0.25">
      <c r="C437" s="13" t="s">
        <v>856</v>
      </c>
      <c r="D437" s="24"/>
      <c r="E437" s="41">
        <v>1225432864.4400001</v>
      </c>
      <c r="F437" s="41">
        <v>221603</v>
      </c>
      <c r="G437" s="41">
        <v>3164764864.0000038</v>
      </c>
      <c r="H437" s="56"/>
      <c r="J437" s="34"/>
      <c r="K437" s="34">
        <v>4.0163000000000002</v>
      </c>
      <c r="M437" s="23"/>
      <c r="N437" s="13" t="str">
        <f t="shared" si="28"/>
        <v>SINQIA</v>
      </c>
      <c r="O437" s="24"/>
      <c r="P437" s="41">
        <f t="shared" si="29"/>
        <v>305114873.00251478</v>
      </c>
      <c r="Q437" s="14">
        <f t="shared" si="30"/>
        <v>221603</v>
      </c>
      <c r="R437" s="41">
        <f t="shared" si="31"/>
        <v>787980196.69845474</v>
      </c>
    </row>
    <row r="438" spans="3:18" x14ac:dyDescent="0.25">
      <c r="C438" s="13" t="s">
        <v>857</v>
      </c>
      <c r="D438" s="24"/>
      <c r="E438" s="41">
        <v>3659424000</v>
      </c>
      <c r="F438" s="41">
        <v>1038157</v>
      </c>
      <c r="G438" s="41">
        <v>12028741052.000051</v>
      </c>
      <c r="H438" s="56"/>
      <c r="J438" s="34"/>
      <c r="K438" s="34">
        <v>4.0163000000000002</v>
      </c>
      <c r="M438" s="23"/>
      <c r="N438" s="13" t="str">
        <f t="shared" si="28"/>
        <v>SLC AGRICOLA</v>
      </c>
      <c r="O438" s="24"/>
      <c r="P438" s="41">
        <f t="shared" si="29"/>
        <v>911143091.90050542</v>
      </c>
      <c r="Q438" s="14">
        <f t="shared" si="30"/>
        <v>1038157</v>
      </c>
      <c r="R438" s="41">
        <f t="shared" si="31"/>
        <v>2994980716.5799494</v>
      </c>
    </row>
    <row r="439" spans="3:18" x14ac:dyDescent="0.25">
      <c r="C439" s="13" t="s">
        <v>858</v>
      </c>
      <c r="D439" s="24"/>
      <c r="E439" s="41" t="s">
        <v>8</v>
      </c>
      <c r="F439" s="41" t="s">
        <v>8</v>
      </c>
      <c r="G439" s="41" t="s">
        <v>8</v>
      </c>
      <c r="H439" s="56"/>
      <c r="J439" s="34"/>
      <c r="K439" s="34">
        <v>4.0163000000000002</v>
      </c>
      <c r="M439" s="23"/>
      <c r="N439" s="13" t="str">
        <f t="shared" si="28"/>
        <v>SMART FIT</v>
      </c>
      <c r="O439" s="24"/>
      <c r="P439" s="14" t="str">
        <f t="shared" si="30"/>
        <v>n.d.</v>
      </c>
      <c r="Q439" s="14" t="str">
        <f t="shared" si="30"/>
        <v>n.d.</v>
      </c>
      <c r="R439" s="41" t="str">
        <f t="shared" si="31"/>
        <v>n.d.</v>
      </c>
    </row>
    <row r="440" spans="3:18" x14ac:dyDescent="0.25">
      <c r="C440" s="13" t="s">
        <v>859</v>
      </c>
      <c r="D440" s="24"/>
      <c r="E440" s="41">
        <v>4315765206.2799997</v>
      </c>
      <c r="F440" s="41">
        <v>1122437</v>
      </c>
      <c r="G440" s="41">
        <v>20984180585.999939</v>
      </c>
      <c r="H440" s="56"/>
      <c r="J440" s="34"/>
      <c r="K440" s="34">
        <v>4.0163000000000002</v>
      </c>
      <c r="M440" s="23"/>
      <c r="N440" s="13" t="str">
        <f t="shared" si="28"/>
        <v>SMILES</v>
      </c>
      <c r="O440" s="24"/>
      <c r="P440" s="41">
        <f t="shared" si="29"/>
        <v>1074562459.5473444</v>
      </c>
      <c r="Q440" s="14">
        <f t="shared" si="30"/>
        <v>1122437</v>
      </c>
      <c r="R440" s="41">
        <f t="shared" si="31"/>
        <v>5224754272.8381691</v>
      </c>
    </row>
    <row r="441" spans="3:18" x14ac:dyDescent="0.25">
      <c r="C441" s="13" t="s">
        <v>860</v>
      </c>
      <c r="D441" s="24"/>
      <c r="E441" s="41">
        <v>84683406</v>
      </c>
      <c r="F441" s="41">
        <v>141</v>
      </c>
      <c r="G441" s="41">
        <v>1434216</v>
      </c>
      <c r="H441" s="56"/>
      <c r="J441" s="34"/>
      <c r="K441" s="34">
        <v>4.0163000000000002</v>
      </c>
      <c r="M441" s="23"/>
      <c r="N441" s="13" t="str">
        <f t="shared" si="28"/>
        <v>SONDOTECNICA</v>
      </c>
      <c r="O441" s="24"/>
      <c r="P441" s="41">
        <f t="shared" si="29"/>
        <v>21084930.408585016</v>
      </c>
      <c r="Q441" s="14">
        <f t="shared" si="30"/>
        <v>141</v>
      </c>
      <c r="R441" s="41">
        <f t="shared" si="31"/>
        <v>357098.82229913102</v>
      </c>
    </row>
    <row r="442" spans="3:18" x14ac:dyDescent="0.25">
      <c r="C442" s="13" t="s">
        <v>861</v>
      </c>
      <c r="D442" s="24"/>
      <c r="E442" s="41">
        <v>25114237.789999999</v>
      </c>
      <c r="F442" s="41">
        <v>1274</v>
      </c>
      <c r="G442" s="41">
        <v>6002744</v>
      </c>
      <c r="H442" s="56"/>
      <c r="J442" s="34"/>
      <c r="K442" s="34">
        <v>4.0163000000000002</v>
      </c>
      <c r="M442" s="23"/>
      <c r="N442" s="13" t="str">
        <f t="shared" si="28"/>
        <v>SPRINGER</v>
      </c>
      <c r="O442" s="24"/>
      <c r="P442" s="41">
        <f t="shared" si="29"/>
        <v>6253078.1540223584</v>
      </c>
      <c r="Q442" s="14">
        <f t="shared" si="30"/>
        <v>1274</v>
      </c>
      <c r="R442" s="41">
        <f t="shared" si="31"/>
        <v>1494595.5232427856</v>
      </c>
    </row>
    <row r="443" spans="3:18" x14ac:dyDescent="0.25">
      <c r="C443" s="13" t="s">
        <v>862</v>
      </c>
      <c r="D443" s="24"/>
      <c r="E443" s="41">
        <v>535000000</v>
      </c>
      <c r="F443" s="41">
        <v>63645</v>
      </c>
      <c r="G443" s="41">
        <v>561817264</v>
      </c>
      <c r="H443" s="56"/>
      <c r="J443" s="34"/>
      <c r="K443" s="34">
        <v>4.0163000000000002</v>
      </c>
      <c r="M443" s="23"/>
      <c r="N443" s="13" t="str">
        <f t="shared" si="28"/>
        <v>SPRINGS</v>
      </c>
      <c r="O443" s="24"/>
      <c r="P443" s="41">
        <f t="shared" si="29"/>
        <v>133207180.73849064</v>
      </c>
      <c r="Q443" s="14">
        <f t="shared" si="30"/>
        <v>63645</v>
      </c>
      <c r="R443" s="41">
        <f t="shared" si="31"/>
        <v>139884287.52832207</v>
      </c>
    </row>
    <row r="444" spans="3:18" x14ac:dyDescent="0.25">
      <c r="C444" s="13" t="s">
        <v>863</v>
      </c>
      <c r="D444" s="24"/>
      <c r="E444" s="41">
        <v>232564424.03999999</v>
      </c>
      <c r="F444" s="41">
        <v>175</v>
      </c>
      <c r="G444" s="41">
        <v>1822994</v>
      </c>
      <c r="H444" s="56"/>
      <c r="J444" s="34"/>
      <c r="K444" s="34">
        <v>4.0163000000000002</v>
      </c>
      <c r="M444" s="23"/>
      <c r="N444" s="13" t="str">
        <f t="shared" si="28"/>
        <v>SPTURIS</v>
      </c>
      <c r="O444" s="24"/>
      <c r="P444" s="41">
        <f t="shared" si="29"/>
        <v>57905142.554092072</v>
      </c>
      <c r="Q444" s="14">
        <f t="shared" si="30"/>
        <v>175</v>
      </c>
      <c r="R444" s="41">
        <f t="shared" si="31"/>
        <v>453898.86213679257</v>
      </c>
    </row>
    <row r="445" spans="3:18" x14ac:dyDescent="0.25">
      <c r="C445" s="13" t="s">
        <v>864</v>
      </c>
      <c r="D445" s="24"/>
      <c r="E445" s="41" t="s">
        <v>8</v>
      </c>
      <c r="F445" s="41" t="s">
        <v>8</v>
      </c>
      <c r="G445" s="41" t="s">
        <v>8</v>
      </c>
      <c r="H445" s="56"/>
      <c r="J445" s="34"/>
      <c r="K445" s="34">
        <v>4.0163000000000002</v>
      </c>
      <c r="M445" s="23"/>
      <c r="N445" s="13" t="str">
        <f t="shared" si="28"/>
        <v>STARA</v>
      </c>
      <c r="O445" s="24"/>
      <c r="P445" s="14" t="str">
        <f t="shared" si="30"/>
        <v>n.d.</v>
      </c>
      <c r="Q445" s="14" t="str">
        <f t="shared" si="30"/>
        <v>n.d.</v>
      </c>
      <c r="R445" s="41" t="str">
        <f t="shared" si="31"/>
        <v>n.d.</v>
      </c>
    </row>
    <row r="446" spans="3:18" x14ac:dyDescent="0.25">
      <c r="C446" s="13" t="s">
        <v>865</v>
      </c>
      <c r="D446" s="24"/>
      <c r="E446" s="41">
        <v>1296082565.2</v>
      </c>
      <c r="F446" s="41" t="s">
        <v>8</v>
      </c>
      <c r="G446" s="41" t="s">
        <v>8</v>
      </c>
      <c r="H446" s="56"/>
      <c r="J446" s="34"/>
      <c r="K446" s="34">
        <v>4.0163000000000002</v>
      </c>
      <c r="M446" s="23"/>
      <c r="N446" s="13" t="str">
        <f t="shared" si="28"/>
        <v>STATKRAFT</v>
      </c>
      <c r="O446" s="24"/>
      <c r="P446" s="41">
        <f t="shared" si="29"/>
        <v>322705615.91514575</v>
      </c>
      <c r="Q446" s="14" t="str">
        <f t="shared" si="30"/>
        <v>n.d.</v>
      </c>
      <c r="R446" s="41" t="str">
        <f t="shared" si="31"/>
        <v>n.d.</v>
      </c>
    </row>
    <row r="447" spans="3:18" x14ac:dyDescent="0.25">
      <c r="C447" s="13" t="s">
        <v>866</v>
      </c>
      <c r="D447" s="24"/>
      <c r="E447" s="41">
        <v>191563.93</v>
      </c>
      <c r="F447" s="41" t="s">
        <v>8</v>
      </c>
      <c r="G447" s="41" t="s">
        <v>8</v>
      </c>
      <c r="H447" s="56"/>
      <c r="J447" s="34"/>
      <c r="K447" s="34">
        <v>4.0163000000000002</v>
      </c>
      <c r="M447" s="23"/>
      <c r="N447" s="13" t="str">
        <f t="shared" si="28"/>
        <v>SUDESTE S/A</v>
      </c>
      <c r="O447" s="24"/>
      <c r="P447" s="41">
        <f t="shared" si="29"/>
        <v>47696.618778477699</v>
      </c>
      <c r="Q447" s="14" t="str">
        <f t="shared" si="30"/>
        <v>n.d.</v>
      </c>
      <c r="R447" s="41" t="str">
        <f t="shared" si="31"/>
        <v>n.d.</v>
      </c>
    </row>
    <row r="448" spans="3:18" x14ac:dyDescent="0.25">
      <c r="C448" s="13" t="s">
        <v>867</v>
      </c>
      <c r="D448" s="24"/>
      <c r="E448" s="41">
        <v>24100987.010000002</v>
      </c>
      <c r="F448" s="41" t="s">
        <v>8</v>
      </c>
      <c r="G448" s="41" t="s">
        <v>8</v>
      </c>
      <c r="H448" s="56"/>
      <c r="J448" s="34"/>
      <c r="K448" s="34">
        <v>4.0163000000000002</v>
      </c>
      <c r="M448" s="23"/>
      <c r="N448" s="13" t="str">
        <f t="shared" si="28"/>
        <v>SUL 116 PART</v>
      </c>
      <c r="O448" s="24"/>
      <c r="P448" s="41">
        <f t="shared" si="29"/>
        <v>6000793.5189104397</v>
      </c>
      <c r="Q448" s="14" t="str">
        <f t="shared" si="30"/>
        <v>n.d.</v>
      </c>
      <c r="R448" s="41" t="str">
        <f t="shared" si="31"/>
        <v>n.d.</v>
      </c>
    </row>
    <row r="449" spans="3:18" x14ac:dyDescent="0.25">
      <c r="C449" s="13" t="s">
        <v>868</v>
      </c>
      <c r="D449" s="24"/>
      <c r="E449" s="41">
        <v>20965049540.189999</v>
      </c>
      <c r="F449" s="41">
        <v>2207</v>
      </c>
      <c r="G449" s="41">
        <v>10377960</v>
      </c>
      <c r="H449" s="56"/>
      <c r="J449" s="34"/>
      <c r="K449" s="34">
        <v>4.0163000000000002</v>
      </c>
      <c r="M449" s="23"/>
      <c r="N449" s="13" t="str">
        <f t="shared" si="28"/>
        <v>SUL AMERICA</v>
      </c>
      <c r="O449" s="24"/>
      <c r="P449" s="41">
        <f t="shared" si="29"/>
        <v>5219990922.0401859</v>
      </c>
      <c r="Q449" s="14">
        <f t="shared" si="30"/>
        <v>2207</v>
      </c>
      <c r="R449" s="41">
        <f t="shared" si="31"/>
        <v>2583960.3615267784</v>
      </c>
    </row>
    <row r="450" spans="3:18" x14ac:dyDescent="0.25">
      <c r="C450" s="13" t="s">
        <v>869</v>
      </c>
      <c r="D450" s="24"/>
      <c r="E450" s="41">
        <v>3865903852.2400002</v>
      </c>
      <c r="F450" s="41" t="s">
        <v>8</v>
      </c>
      <c r="G450" s="41" t="s">
        <v>8</v>
      </c>
      <c r="H450" s="56"/>
      <c r="J450" s="34"/>
      <c r="K450" s="34">
        <v>4.0163000000000002</v>
      </c>
      <c r="M450" s="23"/>
      <c r="N450" s="13" t="str">
        <f t="shared" si="28"/>
        <v>SUZANO HOLD</v>
      </c>
      <c r="O450" s="24"/>
      <c r="P450" s="41">
        <f t="shared" si="29"/>
        <v>962553557.31394565</v>
      </c>
      <c r="Q450" s="14" t="str">
        <f t="shared" si="30"/>
        <v>n.d.</v>
      </c>
      <c r="R450" s="41" t="str">
        <f t="shared" si="31"/>
        <v>n.d.</v>
      </c>
    </row>
    <row r="451" spans="3:18" x14ac:dyDescent="0.25">
      <c r="C451" s="13" t="s">
        <v>870</v>
      </c>
      <c r="D451" s="24"/>
      <c r="E451" s="41">
        <v>52490323799.040001</v>
      </c>
      <c r="F451" s="41">
        <v>4828137</v>
      </c>
      <c r="G451" s="41">
        <v>123431278329.99913</v>
      </c>
      <c r="H451" s="56"/>
      <c r="J451" s="34"/>
      <c r="K451" s="34">
        <v>4.0163000000000002</v>
      </c>
      <c r="M451" s="23"/>
      <c r="N451" s="13" t="str">
        <f t="shared" si="28"/>
        <v>SUZANO S.A.</v>
      </c>
      <c r="O451" s="24"/>
      <c r="P451" s="41">
        <f t="shared" si="29"/>
        <v>13069323456.674053</v>
      </c>
      <c r="Q451" s="14">
        <f t="shared" si="30"/>
        <v>4828137</v>
      </c>
      <c r="R451" s="41">
        <f t="shared" si="31"/>
        <v>30732584301.471287</v>
      </c>
    </row>
    <row r="452" spans="3:18" x14ac:dyDescent="0.25">
      <c r="C452" s="13" t="s">
        <v>871</v>
      </c>
      <c r="D452" s="24"/>
      <c r="E452" s="41">
        <v>9749319033.6499996</v>
      </c>
      <c r="F452" s="41">
        <v>39977</v>
      </c>
      <c r="G452" s="41">
        <v>132140982</v>
      </c>
      <c r="H452" s="56"/>
      <c r="J452" s="34"/>
      <c r="K452" s="34">
        <v>4.0163000000000002</v>
      </c>
      <c r="M452" s="23"/>
      <c r="N452" s="13" t="str">
        <f t="shared" si="28"/>
        <v>TAESA</v>
      </c>
      <c r="O452" s="24"/>
      <c r="P452" s="41">
        <f t="shared" si="29"/>
        <v>2427437948.7712569</v>
      </c>
      <c r="Q452" s="14">
        <f t="shared" si="30"/>
        <v>39977</v>
      </c>
      <c r="R452" s="41">
        <f t="shared" si="31"/>
        <v>32901173.219132036</v>
      </c>
    </row>
    <row r="453" spans="3:18" x14ac:dyDescent="0.25">
      <c r="C453" s="13" t="s">
        <v>872</v>
      </c>
      <c r="D453" s="24"/>
      <c r="E453" s="41">
        <v>412358129.56</v>
      </c>
      <c r="F453" s="41">
        <v>77543</v>
      </c>
      <c r="G453" s="41">
        <v>662970512</v>
      </c>
      <c r="H453" s="56"/>
      <c r="J453" s="34"/>
      <c r="K453" s="34">
        <v>4.0163000000000002</v>
      </c>
      <c r="M453" s="23"/>
      <c r="N453" s="13" t="str">
        <f t="shared" si="28"/>
        <v>TAURUS ARMAS</v>
      </c>
      <c r="O453" s="24"/>
      <c r="P453" s="41">
        <f t="shared" si="29"/>
        <v>102671147.46408385</v>
      </c>
      <c r="Q453" s="14">
        <f t="shared" si="30"/>
        <v>77543</v>
      </c>
      <c r="R453" s="41">
        <f t="shared" si="31"/>
        <v>165069967.88088539</v>
      </c>
    </row>
    <row r="454" spans="3:18" x14ac:dyDescent="0.25">
      <c r="C454" s="13" t="s">
        <v>873</v>
      </c>
      <c r="D454" s="24"/>
      <c r="E454" s="41">
        <v>164863051.5</v>
      </c>
      <c r="F454" s="41">
        <v>70751</v>
      </c>
      <c r="G454" s="41">
        <v>293647702</v>
      </c>
      <c r="H454" s="56"/>
      <c r="J454" s="34"/>
      <c r="K454" s="34">
        <v>4.0163000000000002</v>
      </c>
      <c r="M454" s="23"/>
      <c r="N454" s="13" t="str">
        <f t="shared" si="28"/>
        <v>TECHNOS</v>
      </c>
      <c r="O454" s="24"/>
      <c r="P454" s="41">
        <f t="shared" si="29"/>
        <v>41048490.277120732</v>
      </c>
      <c r="Q454" s="14">
        <f t="shared" si="30"/>
        <v>70751</v>
      </c>
      <c r="R454" s="41">
        <f t="shared" si="31"/>
        <v>73113986.007021382</v>
      </c>
    </row>
    <row r="455" spans="3:18" x14ac:dyDescent="0.25">
      <c r="C455" s="13" t="s">
        <v>874</v>
      </c>
      <c r="D455" s="24"/>
      <c r="E455" s="41">
        <v>1030669229.8</v>
      </c>
      <c r="F455" s="41">
        <v>903975</v>
      </c>
      <c r="G455" s="41">
        <v>6892067931.9999905</v>
      </c>
      <c r="H455" s="56"/>
      <c r="J455" s="34"/>
      <c r="K455" s="34">
        <v>4.0163000000000002</v>
      </c>
      <c r="M455" s="23"/>
      <c r="N455" s="13" t="str">
        <f t="shared" si="28"/>
        <v>TECNISA</v>
      </c>
      <c r="O455" s="24"/>
      <c r="P455" s="41">
        <f t="shared" si="29"/>
        <v>256621574.53377485</v>
      </c>
      <c r="Q455" s="14">
        <f t="shared" si="30"/>
        <v>903975</v>
      </c>
      <c r="R455" s="41">
        <f t="shared" si="31"/>
        <v>1716024184.4483705</v>
      </c>
    </row>
    <row r="456" spans="3:18" x14ac:dyDescent="0.25">
      <c r="C456" s="13" t="s">
        <v>875</v>
      </c>
      <c r="D456" s="24"/>
      <c r="E456" s="41">
        <v>6398191.1400000006</v>
      </c>
      <c r="F456" s="41">
        <v>25206</v>
      </c>
      <c r="G456" s="41">
        <v>51640172</v>
      </c>
      <c r="H456" s="56"/>
      <c r="J456" s="34"/>
      <c r="K456" s="34">
        <v>4.0163000000000002</v>
      </c>
      <c r="M456" s="23"/>
      <c r="N456" s="13" t="str">
        <f t="shared" si="28"/>
        <v>TECNOSOLO</v>
      </c>
      <c r="O456" s="24"/>
      <c r="P456" s="41">
        <f t="shared" si="29"/>
        <v>1593056.081468018</v>
      </c>
      <c r="Q456" s="14">
        <f t="shared" si="30"/>
        <v>25206</v>
      </c>
      <c r="R456" s="41">
        <f t="shared" si="31"/>
        <v>12857648.084057465</v>
      </c>
    </row>
    <row r="457" spans="3:18" x14ac:dyDescent="0.25">
      <c r="C457" s="13" t="s">
        <v>876</v>
      </c>
      <c r="D457" s="24"/>
      <c r="E457" s="41">
        <v>2049390510.75</v>
      </c>
      <c r="F457" s="41">
        <v>366301</v>
      </c>
      <c r="G457" s="41">
        <v>4095890470.0000019</v>
      </c>
      <c r="H457" s="56"/>
      <c r="J457" s="34"/>
      <c r="K457" s="34">
        <v>4.0163000000000002</v>
      </c>
      <c r="M457" s="23"/>
      <c r="N457" s="13" t="str">
        <f t="shared" ref="N457:N474" si="32">C457</f>
        <v>TEGMA</v>
      </c>
      <c r="O457" s="24"/>
      <c r="P457" s="41">
        <f t="shared" ref="P457:P474" si="33">E457/K457</f>
        <v>510268284.42845404</v>
      </c>
      <c r="Q457" s="14">
        <f t="shared" ref="Q457:Q474" si="34">F457</f>
        <v>366301</v>
      </c>
      <c r="R457" s="41">
        <f t="shared" si="31"/>
        <v>1019816863.7800965</v>
      </c>
    </row>
    <row r="458" spans="3:18" x14ac:dyDescent="0.25">
      <c r="C458" s="13" t="s">
        <v>877</v>
      </c>
      <c r="D458" s="24"/>
      <c r="E458" s="41">
        <v>3673273.4000000004</v>
      </c>
      <c r="F458" s="41">
        <v>7173</v>
      </c>
      <c r="G458" s="41">
        <v>24038782</v>
      </c>
      <c r="H458" s="56"/>
      <c r="J458" s="34"/>
      <c r="K458" s="34">
        <v>4.0163000000000002</v>
      </c>
      <c r="M458" s="23"/>
      <c r="N458" s="13" t="str">
        <f t="shared" si="32"/>
        <v>TEKA</v>
      </c>
      <c r="O458" s="24"/>
      <c r="P458" s="41">
        <f t="shared" si="33"/>
        <v>914591.39008540206</v>
      </c>
      <c r="Q458" s="14">
        <f t="shared" si="34"/>
        <v>7173</v>
      </c>
      <c r="R458" s="41">
        <f t="shared" si="31"/>
        <v>5985305.3805741603</v>
      </c>
    </row>
    <row r="459" spans="3:18" x14ac:dyDescent="0.25">
      <c r="C459" s="13" t="s">
        <v>878</v>
      </c>
      <c r="D459" s="24"/>
      <c r="E459" s="41">
        <v>92856015</v>
      </c>
      <c r="F459" s="41">
        <v>19</v>
      </c>
      <c r="G459" s="41">
        <v>418124</v>
      </c>
      <c r="H459" s="56"/>
      <c r="J459" s="34"/>
      <c r="K459" s="34">
        <v>4.0163000000000002</v>
      </c>
      <c r="M459" s="23"/>
      <c r="N459" s="13" t="str">
        <f t="shared" si="32"/>
        <v>TEKNO</v>
      </c>
      <c r="O459" s="24"/>
      <c r="P459" s="41">
        <f t="shared" si="33"/>
        <v>23119790.603291586</v>
      </c>
      <c r="Q459" s="14">
        <f t="shared" si="34"/>
        <v>19</v>
      </c>
      <c r="R459" s="41">
        <f t="shared" si="31"/>
        <v>104106.76493289844</v>
      </c>
    </row>
    <row r="460" spans="3:18" x14ac:dyDescent="0.25">
      <c r="C460" s="13" t="s">
        <v>879</v>
      </c>
      <c r="D460" s="24"/>
      <c r="E460" s="41">
        <v>6486662784.8500004</v>
      </c>
      <c r="F460" s="41">
        <v>49830</v>
      </c>
      <c r="G460" s="41">
        <v>1210283270</v>
      </c>
      <c r="H460" s="56"/>
      <c r="J460" s="34"/>
      <c r="K460" s="34">
        <v>4.0163000000000002</v>
      </c>
      <c r="M460" s="23"/>
      <c r="N460" s="13" t="str">
        <f t="shared" si="32"/>
        <v>TELEBRAS</v>
      </c>
      <c r="O460" s="24"/>
      <c r="P460" s="41">
        <f t="shared" si="33"/>
        <v>1615084227.9834673</v>
      </c>
      <c r="Q460" s="14">
        <f t="shared" si="34"/>
        <v>49830</v>
      </c>
      <c r="R460" s="41">
        <f t="shared" si="31"/>
        <v>301342845.4049747</v>
      </c>
    </row>
    <row r="461" spans="3:18" x14ac:dyDescent="0.25">
      <c r="C461" s="13" t="s">
        <v>880</v>
      </c>
      <c r="D461" s="24"/>
      <c r="E461" s="41">
        <v>89430041959.600006</v>
      </c>
      <c r="F461" s="41">
        <v>2212289</v>
      </c>
      <c r="G461" s="41">
        <v>44299396608.000145</v>
      </c>
      <c r="H461" s="56"/>
      <c r="J461" s="34"/>
      <c r="K461" s="34">
        <v>4.0163000000000002</v>
      </c>
      <c r="M461" s="23"/>
      <c r="N461" s="13" t="str">
        <f t="shared" si="32"/>
        <v>TELEF BRASIL</v>
      </c>
      <c r="O461" s="24"/>
      <c r="P461" s="41">
        <f t="shared" si="33"/>
        <v>22266773388.342506</v>
      </c>
      <c r="Q461" s="14">
        <f t="shared" si="34"/>
        <v>2212289</v>
      </c>
      <c r="R461" s="41">
        <f t="shared" si="31"/>
        <v>11029902300.127018</v>
      </c>
    </row>
    <row r="462" spans="3:18" x14ac:dyDescent="0.25">
      <c r="C462" s="13" t="s">
        <v>881</v>
      </c>
      <c r="D462" s="24"/>
      <c r="E462" s="41">
        <v>2486523382.1799998</v>
      </c>
      <c r="F462" s="41">
        <v>868836</v>
      </c>
      <c r="G462" s="41">
        <v>10924892173.999937</v>
      </c>
      <c r="H462" s="56"/>
      <c r="J462" s="34"/>
      <c r="K462" s="34">
        <v>4.0163000000000002</v>
      </c>
      <c r="M462" s="23"/>
      <c r="N462" s="13" t="str">
        <f t="shared" si="32"/>
        <v>TENDA</v>
      </c>
      <c r="O462" s="24"/>
      <c r="P462" s="41">
        <f t="shared" si="33"/>
        <v>619107980.52436316</v>
      </c>
      <c r="Q462" s="14">
        <f t="shared" si="34"/>
        <v>868836</v>
      </c>
      <c r="R462" s="41">
        <f t="shared" si="31"/>
        <v>2720138479.1972551</v>
      </c>
    </row>
    <row r="463" spans="3:18" x14ac:dyDescent="0.25">
      <c r="C463" s="13" t="s">
        <v>882</v>
      </c>
      <c r="D463" s="24"/>
      <c r="E463" s="41">
        <v>310738280.16000003</v>
      </c>
      <c r="F463" s="41">
        <v>14108</v>
      </c>
      <c r="G463" s="41">
        <v>199166641.99999973</v>
      </c>
      <c r="H463" s="56"/>
      <c r="J463" s="34"/>
      <c r="K463" s="34">
        <v>4.0163000000000002</v>
      </c>
      <c r="M463" s="23"/>
      <c r="N463" s="13" t="str">
        <f t="shared" si="32"/>
        <v>TERRA SANTA</v>
      </c>
      <c r="O463" s="24"/>
      <c r="P463" s="41">
        <f t="shared" si="33"/>
        <v>77369290.182506293</v>
      </c>
      <c r="Q463" s="14">
        <f t="shared" si="34"/>
        <v>14108</v>
      </c>
      <c r="R463" s="41">
        <f t="shared" si="31"/>
        <v>49589582.949480794</v>
      </c>
    </row>
    <row r="464" spans="3:18" x14ac:dyDescent="0.25">
      <c r="C464" s="13" t="s">
        <v>883</v>
      </c>
      <c r="D464" s="24"/>
      <c r="E464" s="41">
        <v>15969185.300000001</v>
      </c>
      <c r="F464" s="41">
        <v>10718</v>
      </c>
      <c r="G464" s="41">
        <v>27617778</v>
      </c>
      <c r="H464" s="56"/>
      <c r="J464" s="34"/>
      <c r="K464" s="34">
        <v>4.0163000000000002</v>
      </c>
      <c r="M464" s="23"/>
      <c r="N464" s="13" t="str">
        <f t="shared" si="32"/>
        <v>TEX RENAUX</v>
      </c>
      <c r="O464" s="24"/>
      <c r="P464" s="41">
        <f t="shared" si="33"/>
        <v>3976093.7429972859</v>
      </c>
      <c r="Q464" s="14">
        <f t="shared" si="34"/>
        <v>10718</v>
      </c>
      <c r="R464" s="41">
        <f t="shared" ref="R464:R489" si="35">IF(G464="n.d.","n.d.",G464/K464)</f>
        <v>6876423.0759654408</v>
      </c>
    </row>
    <row r="465" spans="2:18" x14ac:dyDescent="0.25">
      <c r="C465" s="13" t="s">
        <v>884</v>
      </c>
      <c r="D465" s="24"/>
      <c r="E465" s="41">
        <v>32780779765.66</v>
      </c>
      <c r="F465" s="41">
        <v>2671391</v>
      </c>
      <c r="G465" s="41">
        <v>28000428056.000008</v>
      </c>
      <c r="H465" s="56"/>
      <c r="J465" s="34"/>
      <c r="K465" s="34">
        <v>4.0163000000000002</v>
      </c>
      <c r="M465" s="23"/>
      <c r="N465" s="13" t="str">
        <f t="shared" si="32"/>
        <v>TIM PART S/A</v>
      </c>
      <c r="O465" s="24"/>
      <c r="P465" s="41">
        <f t="shared" si="33"/>
        <v>8161935056.0615492</v>
      </c>
      <c r="Q465" s="14">
        <f t="shared" si="34"/>
        <v>2671391</v>
      </c>
      <c r="R465" s="41">
        <f t="shared" si="35"/>
        <v>6971697347.3097143</v>
      </c>
    </row>
    <row r="466" spans="2:18" x14ac:dyDescent="0.25">
      <c r="C466" s="13" t="s">
        <v>885</v>
      </c>
      <c r="D466" s="24"/>
      <c r="E466" s="41">
        <v>351003458</v>
      </c>
      <c r="F466" s="41">
        <v>103074</v>
      </c>
      <c r="G466" s="41">
        <v>444063986.00000048</v>
      </c>
      <c r="H466" s="56"/>
      <c r="J466" s="34"/>
      <c r="K466" s="34">
        <v>4.0163000000000002</v>
      </c>
      <c r="M466" s="23"/>
      <c r="N466" s="13" t="str">
        <f t="shared" si="32"/>
        <v>TIME FOR FUN</v>
      </c>
      <c r="O466" s="24"/>
      <c r="P466" s="41">
        <f t="shared" si="33"/>
        <v>87394730.971291974</v>
      </c>
      <c r="Q466" s="14">
        <f t="shared" si="34"/>
        <v>103074</v>
      </c>
      <c r="R466" s="41">
        <f t="shared" si="35"/>
        <v>110565442.32253578</v>
      </c>
    </row>
    <row r="467" spans="2:18" x14ac:dyDescent="0.25">
      <c r="B467" s="18"/>
      <c r="C467" s="13" t="s">
        <v>886</v>
      </c>
      <c r="D467" s="24"/>
      <c r="E467" s="41">
        <v>12463660936.9</v>
      </c>
      <c r="F467" s="41">
        <v>1498106</v>
      </c>
      <c r="G467" s="41">
        <v>33272229030.000118</v>
      </c>
      <c r="H467" s="56"/>
      <c r="I467" s="25"/>
      <c r="J467" s="34"/>
      <c r="K467" s="34">
        <v>4.0163000000000002</v>
      </c>
      <c r="M467" s="25"/>
      <c r="N467" s="13" t="str">
        <f t="shared" si="32"/>
        <v>TOTVS</v>
      </c>
      <c r="O467" s="24"/>
      <c r="P467" s="41">
        <f t="shared" si="33"/>
        <v>3103269411.373652</v>
      </c>
      <c r="Q467" s="14">
        <f t="shared" si="34"/>
        <v>1498106</v>
      </c>
      <c r="R467" s="41">
        <f t="shared" si="35"/>
        <v>8284298740.1339836</v>
      </c>
    </row>
    <row r="468" spans="2:18" x14ac:dyDescent="0.25">
      <c r="B468" s="18"/>
      <c r="C468" s="13" t="s">
        <v>887</v>
      </c>
      <c r="D468" s="24"/>
      <c r="E468" s="41">
        <v>15315060754.799999</v>
      </c>
      <c r="F468" s="41">
        <v>1206183</v>
      </c>
      <c r="G468" s="41">
        <v>16951440921.999949</v>
      </c>
      <c r="H468" s="56"/>
      <c r="J468" s="34"/>
      <c r="K468" s="34">
        <v>4.0163000000000002</v>
      </c>
      <c r="M468" s="25"/>
      <c r="N468" s="13" t="str">
        <f t="shared" si="32"/>
        <v>TRAN PAULIST</v>
      </c>
      <c r="O468" s="24"/>
      <c r="P468" s="41">
        <f t="shared" si="33"/>
        <v>3813226291.5618849</v>
      </c>
      <c r="Q468" s="14">
        <f t="shared" si="34"/>
        <v>1206183</v>
      </c>
      <c r="R468" s="41">
        <f t="shared" si="35"/>
        <v>4220661036.7751284</v>
      </c>
    </row>
    <row r="469" spans="2:18" x14ac:dyDescent="0.25">
      <c r="B469" s="18"/>
      <c r="C469" s="13" t="s">
        <v>888</v>
      </c>
      <c r="D469" s="24"/>
      <c r="E469" s="41">
        <v>122885400</v>
      </c>
      <c r="F469" s="41">
        <v>504</v>
      </c>
      <c r="G469" s="41">
        <v>3896158</v>
      </c>
      <c r="H469" s="56"/>
      <c r="J469" s="34"/>
      <c r="K469" s="34">
        <v>4.0163000000000002</v>
      </c>
      <c r="M469" s="25"/>
      <c r="N469" s="13" t="str">
        <f t="shared" si="32"/>
        <v>TREVISA</v>
      </c>
      <c r="O469" s="24"/>
      <c r="P469" s="41">
        <f t="shared" si="33"/>
        <v>30596668.575554613</v>
      </c>
      <c r="Q469" s="14">
        <f t="shared" si="34"/>
        <v>504</v>
      </c>
      <c r="R469" s="41">
        <f t="shared" si="35"/>
        <v>970086.39792844153</v>
      </c>
    </row>
    <row r="470" spans="2:18" x14ac:dyDescent="0.25">
      <c r="C470" s="13" t="s">
        <v>889</v>
      </c>
      <c r="D470" s="24"/>
      <c r="E470" s="41">
        <v>2483879430.7800002</v>
      </c>
      <c r="F470" s="41">
        <v>456952</v>
      </c>
      <c r="G470" s="41">
        <v>3725891338.0000119</v>
      </c>
      <c r="H470" s="56"/>
      <c r="J470" s="34"/>
      <c r="K470" s="34">
        <v>4.0163000000000002</v>
      </c>
      <c r="M470" s="23"/>
      <c r="N470" s="13" t="str">
        <f t="shared" si="32"/>
        <v>TRISUL</v>
      </c>
      <c r="O470" s="24"/>
      <c r="P470" s="41">
        <f t="shared" si="33"/>
        <v>618449675.26828182</v>
      </c>
      <c r="Q470" s="14">
        <f t="shared" si="34"/>
        <v>456952</v>
      </c>
      <c r="R470" s="41">
        <f t="shared" si="35"/>
        <v>927692487.61298001</v>
      </c>
    </row>
    <row r="471" spans="2:18" x14ac:dyDescent="0.25">
      <c r="C471" s="13" t="s">
        <v>890</v>
      </c>
      <c r="D471" s="24"/>
      <c r="E471" s="41">
        <v>230560000</v>
      </c>
      <c r="F471" s="41">
        <v>105604</v>
      </c>
      <c r="G471" s="41">
        <v>379483977.99999976</v>
      </c>
      <c r="H471" s="56"/>
      <c r="J471" s="34"/>
      <c r="K471" s="34">
        <v>4.0163000000000002</v>
      </c>
      <c r="M471" s="23"/>
      <c r="N471" s="13" t="str">
        <f t="shared" si="32"/>
        <v>TRIUNFO PART</v>
      </c>
      <c r="O471" s="24"/>
      <c r="P471" s="41">
        <f t="shared" si="33"/>
        <v>57406070.263675518</v>
      </c>
      <c r="Q471" s="14">
        <f t="shared" si="34"/>
        <v>105604</v>
      </c>
      <c r="R471" s="41">
        <f t="shared" si="35"/>
        <v>94485964.195901632</v>
      </c>
    </row>
    <row r="472" spans="2:18" x14ac:dyDescent="0.25">
      <c r="C472" s="13" t="s">
        <v>891</v>
      </c>
      <c r="D472" s="24"/>
      <c r="E472" s="41">
        <v>2840296750</v>
      </c>
      <c r="F472" s="41">
        <v>704107</v>
      </c>
      <c r="G472" s="41">
        <v>5923597653.9999685</v>
      </c>
      <c r="H472" s="56"/>
      <c r="J472" s="34"/>
      <c r="K472" s="34">
        <v>4.0163000000000002</v>
      </c>
      <c r="M472" s="23"/>
      <c r="N472" s="13" t="str">
        <f t="shared" si="32"/>
        <v>TUPY</v>
      </c>
      <c r="O472" s="24"/>
      <c r="P472" s="41">
        <f t="shared" si="33"/>
        <v>707192378.55737865</v>
      </c>
      <c r="Q472" s="14">
        <f t="shared" si="34"/>
        <v>704107</v>
      </c>
      <c r="R472" s="41">
        <f t="shared" si="35"/>
        <v>1474889239.8476131</v>
      </c>
    </row>
    <row r="473" spans="2:18" x14ac:dyDescent="0.25">
      <c r="C473" s="13" t="s">
        <v>892</v>
      </c>
      <c r="D473" s="24"/>
      <c r="E473" s="41">
        <v>24270390287.52</v>
      </c>
      <c r="F473" s="41">
        <v>3481714</v>
      </c>
      <c r="G473" s="41">
        <v>63179218074.000031</v>
      </c>
      <c r="H473" s="56"/>
      <c r="J473" s="34"/>
      <c r="K473" s="34">
        <v>4.0163000000000002</v>
      </c>
      <c r="M473" s="23"/>
      <c r="N473" s="13" t="str">
        <f t="shared" si="32"/>
        <v>ULTRAPAR</v>
      </c>
      <c r="O473" s="24"/>
      <c r="P473" s="41">
        <f t="shared" si="33"/>
        <v>6042972459.1091299</v>
      </c>
      <c r="Q473" s="14">
        <f t="shared" si="34"/>
        <v>3481714</v>
      </c>
      <c r="R473" s="41">
        <f t="shared" si="35"/>
        <v>15730701908.223993</v>
      </c>
    </row>
    <row r="474" spans="2:18" x14ac:dyDescent="0.25">
      <c r="C474" s="13" t="s">
        <v>893</v>
      </c>
      <c r="D474" s="24"/>
      <c r="E474" s="41">
        <v>316553683.56</v>
      </c>
      <c r="F474" s="41">
        <v>80530</v>
      </c>
      <c r="G474" s="41">
        <v>481197530.00000012</v>
      </c>
      <c r="H474" s="56"/>
      <c r="J474" s="34"/>
      <c r="K474" s="34">
        <v>4.0163000000000002</v>
      </c>
      <c r="M474" s="23"/>
      <c r="N474" s="13" t="str">
        <f t="shared" si="32"/>
        <v>UNICASA</v>
      </c>
      <c r="O474" s="24"/>
      <c r="P474" s="41">
        <f t="shared" si="33"/>
        <v>78817240.634414762</v>
      </c>
      <c r="Q474" s="14">
        <f t="shared" si="34"/>
        <v>80530</v>
      </c>
      <c r="R474" s="41">
        <f t="shared" si="35"/>
        <v>119811152.05537437</v>
      </c>
    </row>
    <row r="475" spans="2:18" s="56" customFormat="1" x14ac:dyDescent="0.25">
      <c r="B475" s="60"/>
      <c r="C475" s="13" t="s">
        <v>894</v>
      </c>
      <c r="D475" s="24" t="s">
        <v>85</v>
      </c>
      <c r="E475" s="41">
        <v>3056728964.7000003</v>
      </c>
      <c r="F475" s="41">
        <v>196956</v>
      </c>
      <c r="G475" s="41">
        <v>3187069753.999999</v>
      </c>
      <c r="J475" s="34">
        <v>0.94810000000000005</v>
      </c>
      <c r="K475" s="34">
        <v>4.0163000000000002</v>
      </c>
      <c r="N475" s="21"/>
      <c r="O475" s="24"/>
      <c r="P475" s="41">
        <f t="shared" ref="P475:P476" si="36">E475/K475</f>
        <v>761080836.7651819</v>
      </c>
      <c r="Q475" s="14">
        <f t="shared" ref="Q475:Q476" si="37">F475</f>
        <v>196956</v>
      </c>
      <c r="R475" s="41">
        <f t="shared" si="35"/>
        <v>793533788.31262577</v>
      </c>
    </row>
    <row r="476" spans="2:18" x14ac:dyDescent="0.25">
      <c r="C476" s="13" t="s">
        <v>895</v>
      </c>
      <c r="D476" s="24"/>
      <c r="E476" s="41">
        <v>76962004.290000007</v>
      </c>
      <c r="F476" s="41" t="s">
        <v>8</v>
      </c>
      <c r="G476" s="41" t="s">
        <v>8</v>
      </c>
      <c r="H476" s="56"/>
      <c r="J476" s="34"/>
      <c r="K476" s="34">
        <v>4.0163000000000002</v>
      </c>
      <c r="M476" s="23"/>
      <c r="N476" s="19" t="str">
        <f>C476</f>
        <v>UPTICK</v>
      </c>
      <c r="O476" s="24"/>
      <c r="P476" s="41">
        <f t="shared" si="36"/>
        <v>19162414.234494437</v>
      </c>
      <c r="Q476" s="14" t="str">
        <f t="shared" si="37"/>
        <v>n.d.</v>
      </c>
      <c r="R476" s="41" t="str">
        <f t="shared" si="35"/>
        <v>n.d.</v>
      </c>
    </row>
    <row r="477" spans="2:18" x14ac:dyDescent="0.25">
      <c r="C477" s="13" t="s">
        <v>896</v>
      </c>
      <c r="D477" s="24"/>
      <c r="E477" s="41">
        <v>11213766123.389999</v>
      </c>
      <c r="F477" s="41">
        <v>3509708</v>
      </c>
      <c r="G477" s="41">
        <v>58047108601.999863</v>
      </c>
      <c r="H477" s="56"/>
      <c r="J477" s="34"/>
      <c r="K477" s="34">
        <v>4.0163000000000002</v>
      </c>
      <c r="M477" s="23"/>
      <c r="N477" s="19" t="str">
        <f t="shared" ref="N477:N540" si="38">C477</f>
        <v>USIMINAS</v>
      </c>
      <c r="O477" s="24"/>
      <c r="P477" s="40">
        <f t="shared" ref="P477:P489" si="39">E477/K477</f>
        <v>2792063870.5749068</v>
      </c>
      <c r="Q477" s="45">
        <f t="shared" ref="Q477:Q489" si="40">F477</f>
        <v>3509708</v>
      </c>
      <c r="R477" s="41">
        <f t="shared" si="35"/>
        <v>14452881657.744656</v>
      </c>
    </row>
    <row r="478" spans="2:18" x14ac:dyDescent="0.25">
      <c r="C478" s="13" t="s">
        <v>897</v>
      </c>
      <c r="D478" s="24"/>
      <c r="E478" s="41">
        <v>264118049004.60001</v>
      </c>
      <c r="F478" s="41">
        <v>9678376</v>
      </c>
      <c r="G478" s="41">
        <v>501545893926.00067</v>
      </c>
      <c r="H478" s="56"/>
      <c r="J478" s="34"/>
      <c r="K478" s="34">
        <v>4.0163000000000002</v>
      </c>
      <c r="M478" s="23"/>
      <c r="N478" s="19" t="str">
        <f t="shared" si="38"/>
        <v>VALE</v>
      </c>
      <c r="O478" s="24"/>
      <c r="P478" s="40">
        <f t="shared" si="39"/>
        <v>65761534000.099594</v>
      </c>
      <c r="Q478" s="45">
        <f t="shared" si="40"/>
        <v>9678376</v>
      </c>
      <c r="R478" s="41">
        <f t="shared" si="35"/>
        <v>124877597272.61426</v>
      </c>
    </row>
    <row r="479" spans="2:18" x14ac:dyDescent="0.25">
      <c r="C479" s="13" t="s">
        <v>898</v>
      </c>
      <c r="D479" s="24"/>
      <c r="E479" s="41">
        <v>954415000</v>
      </c>
      <c r="F479" s="41">
        <v>566333</v>
      </c>
      <c r="G479" s="41">
        <v>3947610036.0000067</v>
      </c>
      <c r="H479" s="56"/>
      <c r="J479" s="34"/>
      <c r="K479" s="34">
        <v>4.0163000000000002</v>
      </c>
      <c r="M479" s="23"/>
      <c r="N479" s="19" t="str">
        <f t="shared" si="38"/>
        <v>VALID</v>
      </c>
      <c r="O479" s="24"/>
      <c r="P479" s="40">
        <f t="shared" si="39"/>
        <v>237635385.80285335</v>
      </c>
      <c r="Q479" s="45">
        <f t="shared" si="40"/>
        <v>566333</v>
      </c>
      <c r="R479" s="41">
        <f t="shared" si="35"/>
        <v>982897202.89819145</v>
      </c>
    </row>
    <row r="480" spans="2:18" x14ac:dyDescent="0.25">
      <c r="C480" s="13" t="s">
        <v>899</v>
      </c>
      <c r="D480" s="24"/>
      <c r="E480" s="41">
        <v>11449944586.280001</v>
      </c>
      <c r="F480" s="41">
        <v>7404702</v>
      </c>
      <c r="G480" s="41">
        <v>99704364137.999985</v>
      </c>
      <c r="H480" s="56"/>
      <c r="J480" s="34"/>
      <c r="K480" s="34">
        <v>4.0163000000000002</v>
      </c>
      <c r="M480" s="23"/>
      <c r="N480" s="19" t="str">
        <f t="shared" si="38"/>
        <v>VIAVAREJO</v>
      </c>
      <c r="O480" s="24"/>
      <c r="P480" s="40">
        <f t="shared" si="39"/>
        <v>2850868855.981874</v>
      </c>
      <c r="Q480" s="45">
        <f t="shared" si="40"/>
        <v>7404702</v>
      </c>
      <c r="R480" s="41">
        <f t="shared" si="35"/>
        <v>24824929447.003456</v>
      </c>
    </row>
    <row r="481" spans="2:18" x14ac:dyDescent="0.25">
      <c r="C481" s="13" t="s">
        <v>900</v>
      </c>
      <c r="D481" s="24"/>
      <c r="E481" s="41">
        <v>5616782946.8199997</v>
      </c>
      <c r="F481" s="41">
        <v>250466</v>
      </c>
      <c r="G481" s="41">
        <v>5246797055.9999924</v>
      </c>
      <c r="H481" s="56"/>
      <c r="J481" s="34"/>
      <c r="K481" s="34">
        <v>4.0163000000000002</v>
      </c>
      <c r="M481" s="23"/>
      <c r="N481" s="19" t="str">
        <f t="shared" si="38"/>
        <v>VIVARA S.A.</v>
      </c>
      <c r="O481" s="24"/>
      <c r="P481" s="40">
        <f t="shared" si="39"/>
        <v>1398496861.9923809</v>
      </c>
      <c r="Q481" s="45">
        <f t="shared" si="40"/>
        <v>250466</v>
      </c>
      <c r="R481" s="41">
        <f t="shared" si="35"/>
        <v>1306375782.6855545</v>
      </c>
    </row>
    <row r="482" spans="2:18" x14ac:dyDescent="0.25">
      <c r="C482" s="13" t="s">
        <v>901</v>
      </c>
      <c r="D482" s="24"/>
      <c r="E482" s="41">
        <v>85810333.040000007</v>
      </c>
      <c r="F482" s="41">
        <v>214480</v>
      </c>
      <c r="G482" s="41">
        <v>1367786416</v>
      </c>
      <c r="H482" s="56"/>
      <c r="J482" s="34"/>
      <c r="K482" s="34">
        <v>4.0163000000000002</v>
      </c>
      <c r="M482" s="23"/>
      <c r="N482" s="19" t="str">
        <f t="shared" si="38"/>
        <v>VIVER</v>
      </c>
      <c r="O482" s="24"/>
      <c r="P482" s="40">
        <f t="shared" si="39"/>
        <v>21365518.771008141</v>
      </c>
      <c r="Q482" s="45">
        <f t="shared" si="40"/>
        <v>214480</v>
      </c>
      <c r="R482" s="41">
        <f t="shared" si="35"/>
        <v>340558826.78086793</v>
      </c>
    </row>
    <row r="483" spans="2:18" x14ac:dyDescent="0.25">
      <c r="C483" s="13" t="s">
        <v>902</v>
      </c>
      <c r="D483" s="24"/>
      <c r="E483" s="41">
        <v>1914441935.3399999</v>
      </c>
      <c r="F483" s="41">
        <v>413202</v>
      </c>
      <c r="G483" s="41">
        <v>2306115600.0000024</v>
      </c>
      <c r="H483" s="56"/>
      <c r="J483" s="34"/>
      <c r="K483" s="34">
        <v>4.0163000000000002</v>
      </c>
      <c r="M483" s="23"/>
      <c r="N483" s="19" t="str">
        <f t="shared" si="38"/>
        <v>VULCABRAS</v>
      </c>
      <c r="O483" s="24"/>
      <c r="P483" s="40">
        <f t="shared" si="39"/>
        <v>476668061.48445082</v>
      </c>
      <c r="Q483" s="45">
        <f t="shared" si="40"/>
        <v>413202</v>
      </c>
      <c r="R483" s="41">
        <f t="shared" si="35"/>
        <v>574189079.5010339</v>
      </c>
    </row>
    <row r="484" spans="2:18" x14ac:dyDescent="0.25">
      <c r="C484" s="13" t="s">
        <v>903</v>
      </c>
      <c r="D484" s="24"/>
      <c r="E484" s="41">
        <v>63841206749.580002</v>
      </c>
      <c r="F484" s="41">
        <v>2979944</v>
      </c>
      <c r="G484" s="41">
        <v>36708625419.999916</v>
      </c>
      <c r="H484" s="56"/>
      <c r="J484" s="34"/>
      <c r="K484" s="34">
        <v>4.0163000000000002</v>
      </c>
      <c r="M484" s="23"/>
      <c r="N484" s="19" t="str">
        <f t="shared" si="38"/>
        <v>WEG</v>
      </c>
      <c r="O484" s="24"/>
      <c r="P484" s="40">
        <f t="shared" si="39"/>
        <v>15895527413.186266</v>
      </c>
      <c r="Q484" s="45">
        <f t="shared" si="40"/>
        <v>2979944</v>
      </c>
      <c r="R484" s="41">
        <f t="shared" si="35"/>
        <v>9139911216.7915535</v>
      </c>
    </row>
    <row r="485" spans="2:18" x14ac:dyDescent="0.25">
      <c r="C485" s="13" t="s">
        <v>904</v>
      </c>
      <c r="D485" s="24"/>
      <c r="E485" s="41">
        <v>12320577.960000001</v>
      </c>
      <c r="F485" s="41">
        <v>2688</v>
      </c>
      <c r="G485" s="41">
        <v>11224758</v>
      </c>
      <c r="H485" s="56"/>
      <c r="J485" s="34"/>
      <c r="K485" s="34">
        <v>4.0163000000000002</v>
      </c>
      <c r="M485" s="23"/>
      <c r="N485" s="19" t="str">
        <f t="shared" si="38"/>
        <v>WETZEL S/A</v>
      </c>
      <c r="O485" s="24"/>
      <c r="P485" s="40">
        <f t="shared" si="39"/>
        <v>3067643.841346513</v>
      </c>
      <c r="Q485" s="45">
        <f t="shared" si="40"/>
        <v>2688</v>
      </c>
      <c r="R485" s="41">
        <f t="shared" si="35"/>
        <v>2794800.687199661</v>
      </c>
    </row>
    <row r="486" spans="2:18" x14ac:dyDescent="0.25">
      <c r="C486" s="13" t="s">
        <v>905</v>
      </c>
      <c r="D486" s="24"/>
      <c r="E486" s="41">
        <v>10430049199.58</v>
      </c>
      <c r="F486" s="41">
        <v>16073</v>
      </c>
      <c r="G486" s="41">
        <v>124581099.99999993</v>
      </c>
      <c r="H486" s="56"/>
      <c r="J486" s="34"/>
      <c r="K486" s="34">
        <v>4.0163000000000002</v>
      </c>
      <c r="M486" s="23"/>
      <c r="N486" s="19" t="str">
        <f t="shared" si="38"/>
        <v>WHIRLPOOL</v>
      </c>
      <c r="O486" s="24"/>
      <c r="P486" s="40">
        <f t="shared" si="39"/>
        <v>2596929810.9155192</v>
      </c>
      <c r="Q486" s="45">
        <f t="shared" si="40"/>
        <v>16073</v>
      </c>
      <c r="R486" s="41">
        <f t="shared" si="35"/>
        <v>31018873.09214947</v>
      </c>
    </row>
    <row r="487" spans="2:18" x14ac:dyDescent="0.25">
      <c r="C487" s="13" t="s">
        <v>906</v>
      </c>
      <c r="D487" s="24"/>
      <c r="E487" s="41">
        <v>2011633607.5599999</v>
      </c>
      <c r="F487" s="41">
        <v>664001</v>
      </c>
      <c r="G487" s="41">
        <v>3502466535.9999933</v>
      </c>
      <c r="H487" s="56"/>
      <c r="J487" s="34"/>
      <c r="K487" s="34">
        <v>4.0163000000000002</v>
      </c>
      <c r="M487" s="23"/>
      <c r="N487" s="19" t="str">
        <f t="shared" si="38"/>
        <v>WIZ S.A.</v>
      </c>
      <c r="O487" s="24"/>
      <c r="P487" s="40">
        <f t="shared" si="39"/>
        <v>500867367.36797547</v>
      </c>
      <c r="Q487" s="45">
        <f t="shared" si="40"/>
        <v>664001</v>
      </c>
      <c r="R487" s="41">
        <f t="shared" si="35"/>
        <v>872062977.36722684</v>
      </c>
    </row>
    <row r="488" spans="2:18" x14ac:dyDescent="0.25">
      <c r="C488" s="13" t="s">
        <v>907</v>
      </c>
      <c r="D488" s="24"/>
      <c r="E488" s="41">
        <v>453547260</v>
      </c>
      <c r="F488" s="41">
        <v>2711</v>
      </c>
      <c r="G488" s="41">
        <v>12980296</v>
      </c>
      <c r="H488" s="56"/>
      <c r="J488" s="34"/>
      <c r="K488" s="34">
        <v>4.0163000000000002</v>
      </c>
      <c r="M488" s="23"/>
      <c r="N488" s="19" t="str">
        <f t="shared" si="38"/>
        <v>WLM IND COM</v>
      </c>
      <c r="O488" s="24"/>
      <c r="P488" s="40">
        <f t="shared" si="39"/>
        <v>112926638.94629385</v>
      </c>
      <c r="Q488" s="45">
        <f t="shared" si="40"/>
        <v>2711</v>
      </c>
      <c r="R488" s="41">
        <f t="shared" si="35"/>
        <v>3231903.9912357144</v>
      </c>
    </row>
    <row r="489" spans="2:18" x14ac:dyDescent="0.25">
      <c r="C489" s="13" t="s">
        <v>908</v>
      </c>
      <c r="D489" s="24"/>
      <c r="E489" s="41">
        <v>13108458170.91</v>
      </c>
      <c r="F489" s="41">
        <v>1168818</v>
      </c>
      <c r="G489" s="41">
        <v>20976152151.999989</v>
      </c>
      <c r="H489" s="56"/>
      <c r="J489" s="34"/>
      <c r="K489" s="34">
        <v>4.0163000000000002</v>
      </c>
      <c r="M489" s="23"/>
      <c r="N489" s="19" t="str">
        <f t="shared" si="38"/>
        <v>YDUQS PART</v>
      </c>
      <c r="O489" s="24"/>
      <c r="P489" s="40">
        <f t="shared" si="39"/>
        <v>3263814498.6455193</v>
      </c>
      <c r="Q489" s="45">
        <f t="shared" si="40"/>
        <v>1168818</v>
      </c>
      <c r="R489" s="41">
        <f t="shared" si="35"/>
        <v>5222755310.1112938</v>
      </c>
    </row>
    <row r="490" spans="2:18" x14ac:dyDescent="0.25">
      <c r="B490" s="60" t="s">
        <v>16</v>
      </c>
      <c r="C490" s="19"/>
      <c r="D490" s="24"/>
      <c r="E490" s="44"/>
      <c r="F490" s="44"/>
      <c r="G490" s="44"/>
      <c r="H490" s="56"/>
      <c r="I490" s="28" t="s">
        <v>16</v>
      </c>
      <c r="J490" s="34"/>
      <c r="K490" s="34"/>
      <c r="M490" s="60" t="s">
        <v>16</v>
      </c>
      <c r="N490" s="19"/>
      <c r="O490" s="24"/>
      <c r="P490" s="40"/>
      <c r="Q490" s="45"/>
      <c r="R490" s="41"/>
    </row>
    <row r="491" spans="2:18" x14ac:dyDescent="0.25">
      <c r="C491" s="21" t="s">
        <v>73</v>
      </c>
      <c r="D491" s="63"/>
      <c r="E491" s="41">
        <f>IF(P491="n.d.","n.d.",P491*K491)</f>
        <v>1353108.6267502753</v>
      </c>
      <c r="F491" s="45">
        <f>Q491</f>
        <v>113.523</v>
      </c>
      <c r="G491" s="41">
        <f>IF(R491="n.d.","n.d.",R491*K491)</f>
        <v>285193.24891622423</v>
      </c>
      <c r="H491" s="56"/>
      <c r="J491" s="34"/>
      <c r="K491" s="34">
        <v>735.84100000000001</v>
      </c>
      <c r="M491" s="23"/>
      <c r="N491" s="19" t="str">
        <f t="shared" si="38"/>
        <v>AES GENER S.A.</v>
      </c>
      <c r="O491" s="24"/>
      <c r="P491" s="41">
        <v>1838.8600618207945</v>
      </c>
      <c r="Q491" s="41">
        <v>113.523</v>
      </c>
      <c r="R491" s="41">
        <v>387.57455607423918</v>
      </c>
    </row>
    <row r="492" spans="2:18" x14ac:dyDescent="0.25">
      <c r="C492" s="21" t="s">
        <v>138</v>
      </c>
      <c r="D492" s="63"/>
      <c r="E492" s="41">
        <f t="shared" ref="E492:E555" si="41">IF(P492="n.d.","n.d.",P492*K492)</f>
        <v>848908.10839189799</v>
      </c>
      <c r="F492" s="45">
        <f t="shared" ref="F492:F555" si="42">Q492</f>
        <v>3.6999999999999998E-2</v>
      </c>
      <c r="G492" s="41">
        <f t="shared" ref="G492:G555" si="43">IF(R492="n.d.","n.d.",R492*K492)</f>
        <v>41.268459893980825</v>
      </c>
      <c r="H492" s="56"/>
      <c r="J492" s="34"/>
      <c r="K492" s="34">
        <v>735.84100000000001</v>
      </c>
      <c r="M492" s="23"/>
      <c r="N492" s="19" t="str">
        <f t="shared" si="38"/>
        <v>A.F.P. CAPITAL S.A.</v>
      </c>
      <c r="O492" s="24"/>
      <c r="P492" s="41">
        <v>1153.6569834949371</v>
      </c>
      <c r="Q492" s="41">
        <v>3.6999999999999998E-2</v>
      </c>
      <c r="R492" s="41">
        <v>5.6083392871531787E-2</v>
      </c>
    </row>
    <row r="493" spans="2:18" x14ac:dyDescent="0.25">
      <c r="C493" s="21" t="s">
        <v>74</v>
      </c>
      <c r="D493" s="63"/>
      <c r="E493" s="41">
        <f t="shared" si="41"/>
        <v>1831863.8485192801</v>
      </c>
      <c r="F493" s="45">
        <f t="shared" si="42"/>
        <v>175.34100000000001</v>
      </c>
      <c r="G493" s="41">
        <f t="shared" si="43"/>
        <v>608661.88010707218</v>
      </c>
      <c r="H493" s="56"/>
      <c r="J493" s="34"/>
      <c r="K493" s="34">
        <v>735.84100000000001</v>
      </c>
      <c r="M493" s="23"/>
      <c r="N493" s="19" t="str">
        <f t="shared" si="38"/>
        <v>AGUAS ANDINAS S.A., SERIE A</v>
      </c>
      <c r="O493" s="24"/>
      <c r="P493" s="41">
        <v>2489.483255919798</v>
      </c>
      <c r="Q493" s="41">
        <v>175.34100000000001</v>
      </c>
      <c r="R493" s="41">
        <v>827.16494474631361</v>
      </c>
    </row>
    <row r="494" spans="2:18" x14ac:dyDescent="0.25">
      <c r="C494" s="21" t="s">
        <v>909</v>
      </c>
      <c r="D494" s="63"/>
      <c r="E494" s="41">
        <f t="shared" si="41"/>
        <v>45645.48495531876</v>
      </c>
      <c r="F494" s="45">
        <f t="shared" si="42"/>
        <v>0</v>
      </c>
      <c r="G494" s="41">
        <f t="shared" si="43"/>
        <v>0</v>
      </c>
      <c r="H494" s="56"/>
      <c r="J494" s="34"/>
      <c r="K494" s="34">
        <v>735.84100000000001</v>
      </c>
      <c r="M494" s="23"/>
      <c r="N494" s="19" t="str">
        <f t="shared" si="38"/>
        <v>AGUAS ANDINAS S.A., SERIE B</v>
      </c>
      <c r="O494" s="24"/>
      <c r="P494" s="41">
        <v>62.031722825065138</v>
      </c>
      <c r="Q494" s="41">
        <v>0</v>
      </c>
      <c r="R494" s="41">
        <v>0</v>
      </c>
    </row>
    <row r="495" spans="2:18" x14ac:dyDescent="0.25">
      <c r="C495" s="21" t="s">
        <v>55</v>
      </c>
      <c r="D495" s="63"/>
      <c r="E495" s="41">
        <f t="shared" si="41"/>
        <v>151257.71742926788</v>
      </c>
      <c r="F495" s="45">
        <f t="shared" si="42"/>
        <v>7.1999999999999995E-2</v>
      </c>
      <c r="G495" s="41">
        <f t="shared" si="43"/>
        <v>28414.37793091837</v>
      </c>
      <c r="H495" s="56"/>
      <c r="J495" s="34"/>
      <c r="K495" s="34">
        <v>735.84100000000001</v>
      </c>
      <c r="M495" s="23"/>
      <c r="N495" s="19" t="str">
        <f t="shared" si="38"/>
        <v>AGENCIAS UNIVERSALES S.A.</v>
      </c>
      <c r="O495" s="24"/>
      <c r="P495" s="41">
        <v>205.55761017566007</v>
      </c>
      <c r="Q495" s="41">
        <v>7.1999999999999995E-2</v>
      </c>
      <c r="R495" s="41">
        <v>38.614833817249064</v>
      </c>
    </row>
    <row r="496" spans="2:18" x14ac:dyDescent="0.25">
      <c r="C496" s="21" t="s">
        <v>141</v>
      </c>
      <c r="D496" s="63"/>
      <c r="E496" s="41">
        <f t="shared" si="41"/>
        <v>756719.02638487052</v>
      </c>
      <c r="F496" s="45">
        <f t="shared" si="42"/>
        <v>1.113</v>
      </c>
      <c r="G496" s="41">
        <f t="shared" si="43"/>
        <v>7734.773424132004</v>
      </c>
      <c r="H496" s="56"/>
      <c r="J496" s="34"/>
      <c r="K496" s="34">
        <v>735.84100000000001</v>
      </c>
      <c r="M496" s="23"/>
      <c r="N496" s="19" t="str">
        <f t="shared" si="38"/>
        <v>ALMENDRAL S.A.</v>
      </c>
      <c r="O496" s="24"/>
      <c r="P496" s="41">
        <v>1028.3730131711477</v>
      </c>
      <c r="Q496" s="41">
        <v>1.113</v>
      </c>
      <c r="R496" s="41">
        <v>10.511473843034031</v>
      </c>
    </row>
    <row r="497" spans="3:18" x14ac:dyDescent="0.25">
      <c r="C497" s="21" t="s">
        <v>910</v>
      </c>
      <c r="D497" s="63"/>
      <c r="E497" s="41">
        <f t="shared" si="41"/>
        <v>39133.119712067906</v>
      </c>
      <c r="F497" s="45">
        <f t="shared" si="42"/>
        <v>0</v>
      </c>
      <c r="G497" s="41">
        <f t="shared" si="43"/>
        <v>0</v>
      </c>
      <c r="H497" s="56"/>
      <c r="J497" s="34"/>
      <c r="K497" s="34">
        <v>735.84100000000001</v>
      </c>
      <c r="M497" s="23"/>
      <c r="N497" s="19" t="str">
        <f t="shared" si="38"/>
        <v>AGRICOLA NACIONAL S.A.C.I.</v>
      </c>
      <c r="O497" s="24"/>
      <c r="P497" s="41">
        <v>53.181488544492495</v>
      </c>
      <c r="Q497" s="41">
        <v>0</v>
      </c>
      <c r="R497" s="41">
        <v>0</v>
      </c>
    </row>
    <row r="498" spans="3:18" x14ac:dyDescent="0.25">
      <c r="C498" s="21" t="s">
        <v>911</v>
      </c>
      <c r="D498" s="63"/>
      <c r="E498" s="41">
        <f t="shared" si="41"/>
        <v>5828.463132873143</v>
      </c>
      <c r="F498" s="45">
        <f t="shared" si="42"/>
        <v>0</v>
      </c>
      <c r="G498" s="41">
        <f t="shared" si="43"/>
        <v>0</v>
      </c>
      <c r="H498" s="56"/>
      <c r="J498" s="34"/>
      <c r="K498" s="34">
        <v>735.84100000000001</v>
      </c>
      <c r="M498" s="23"/>
      <c r="N498" s="19" t="str">
        <f t="shared" si="38"/>
        <v>ANDACOR S.A.</v>
      </c>
      <c r="O498" s="24"/>
      <c r="P498" s="41">
        <v>7.9208186726115333</v>
      </c>
      <c r="Q498" s="41">
        <v>0</v>
      </c>
      <c r="R498" s="41">
        <v>0</v>
      </c>
    </row>
    <row r="499" spans="3:18" x14ac:dyDescent="0.25">
      <c r="C499" s="21" t="s">
        <v>137</v>
      </c>
      <c r="D499" s="63"/>
      <c r="E499" s="41">
        <f t="shared" si="41"/>
        <v>879246.77081487689</v>
      </c>
      <c r="F499" s="45">
        <f t="shared" si="42"/>
        <v>2.2549999999999999</v>
      </c>
      <c r="G499" s="41">
        <f t="shared" si="43"/>
        <v>52931.43341652758</v>
      </c>
      <c r="H499" s="56"/>
      <c r="J499" s="34"/>
      <c r="K499" s="34">
        <v>735.84100000000001</v>
      </c>
      <c r="M499" s="23"/>
      <c r="N499" s="19" t="str">
        <f t="shared" si="38"/>
        <v>EMBOTELLADORA ANDINA S.A. SERIE A</v>
      </c>
      <c r="O499" s="24"/>
      <c r="P499" s="41">
        <v>1194.8868992280627</v>
      </c>
      <c r="Q499" s="41">
        <v>2.2549999999999999</v>
      </c>
      <c r="R499" s="41">
        <v>71.933248373667112</v>
      </c>
    </row>
    <row r="500" spans="3:18" x14ac:dyDescent="0.25">
      <c r="C500" s="21" t="s">
        <v>133</v>
      </c>
      <c r="D500" s="63"/>
      <c r="E500" s="41">
        <f t="shared" si="41"/>
        <v>1019138.6316323297</v>
      </c>
      <c r="F500" s="45">
        <f t="shared" si="42"/>
        <v>104.172</v>
      </c>
      <c r="G500" s="41">
        <f t="shared" si="43"/>
        <v>683668.37467505841</v>
      </c>
      <c r="H500" s="56"/>
      <c r="J500" s="34"/>
      <c r="K500" s="34">
        <v>735.84100000000001</v>
      </c>
      <c r="M500" s="23"/>
      <c r="N500" s="19" t="str">
        <f t="shared" si="38"/>
        <v>EMBOTELLADORA ANDINA S.A. SERIE B</v>
      </c>
      <c r="O500" s="24"/>
      <c r="P500" s="41">
        <v>1384.9984325857483</v>
      </c>
      <c r="Q500" s="41">
        <v>104.172</v>
      </c>
      <c r="R500" s="41">
        <v>929.09796365663021</v>
      </c>
    </row>
    <row r="501" spans="3:18" x14ac:dyDescent="0.25">
      <c r="C501" s="21" t="s">
        <v>127</v>
      </c>
      <c r="D501" s="63"/>
      <c r="E501" s="41">
        <f t="shared" si="41"/>
        <v>3280994.7872577985</v>
      </c>
      <c r="F501" s="45">
        <f t="shared" si="42"/>
        <v>6.1360000000000001</v>
      </c>
      <c r="G501" s="41">
        <f t="shared" si="43"/>
        <v>80497.583959720854</v>
      </c>
      <c r="H501" s="56"/>
      <c r="J501" s="34"/>
      <c r="K501" s="34">
        <v>735.84100000000001</v>
      </c>
      <c r="M501" s="23"/>
      <c r="N501" s="19" t="str">
        <f t="shared" si="38"/>
        <v>ANTARCHILE S.A.</v>
      </c>
      <c r="O501" s="24"/>
      <c r="P501" s="41">
        <v>4458.8366063562626</v>
      </c>
      <c r="Q501" s="41">
        <v>6.1360000000000001</v>
      </c>
      <c r="R501" s="41">
        <v>109.39535029948162</v>
      </c>
    </row>
    <row r="502" spans="3:18" x14ac:dyDescent="0.25">
      <c r="C502" s="21" t="s">
        <v>32</v>
      </c>
      <c r="D502" s="63"/>
      <c r="E502" s="41">
        <f t="shared" si="41"/>
        <v>785416.51986687328</v>
      </c>
      <c r="F502" s="45">
        <f t="shared" si="42"/>
        <v>0.38600000000000001</v>
      </c>
      <c r="G502" s="41">
        <f t="shared" si="43"/>
        <v>581554.35373074748</v>
      </c>
      <c r="H502" s="56"/>
      <c r="J502" s="34"/>
      <c r="K502" s="34">
        <v>735.84100000000001</v>
      </c>
      <c r="M502" s="23"/>
      <c r="N502" s="19" t="str">
        <f t="shared" si="38"/>
        <v>EMPRESAS AQUACHILE S.A.</v>
      </c>
      <c r="O502" s="24"/>
      <c r="P502" s="41">
        <v>1067.3725979754774</v>
      </c>
      <c r="Q502" s="41">
        <v>0.38600000000000001</v>
      </c>
      <c r="R502" s="41">
        <v>790.32610812763551</v>
      </c>
    </row>
    <row r="503" spans="3:18" x14ac:dyDescent="0.25">
      <c r="C503" s="21" t="s">
        <v>912</v>
      </c>
      <c r="D503" s="63"/>
      <c r="E503" s="41">
        <f t="shared" si="41"/>
        <v>0</v>
      </c>
      <c r="F503" s="45">
        <f t="shared" si="42"/>
        <v>0</v>
      </c>
      <c r="G503" s="41">
        <f t="shared" si="43"/>
        <v>0</v>
      </c>
      <c r="H503" s="56"/>
      <c r="J503" s="34"/>
      <c r="K503" s="34">
        <v>735.84100000000001</v>
      </c>
      <c r="M503" s="23"/>
      <c r="N503" s="19" t="str">
        <f t="shared" si="38"/>
        <v>ATHENA FOODS S.A.</v>
      </c>
      <c r="O503" s="24"/>
      <c r="P503" s="41">
        <v>0</v>
      </c>
      <c r="Q503" s="41">
        <v>0</v>
      </c>
      <c r="R503" s="41">
        <v>0</v>
      </c>
    </row>
    <row r="504" spans="3:18" x14ac:dyDescent="0.25">
      <c r="C504" s="21" t="s">
        <v>913</v>
      </c>
      <c r="D504" s="63"/>
      <c r="E504" s="41">
        <f t="shared" si="41"/>
        <v>553.3976524938895</v>
      </c>
      <c r="F504" s="45">
        <f t="shared" si="42"/>
        <v>0</v>
      </c>
      <c r="G504" s="41">
        <f t="shared" si="43"/>
        <v>0</v>
      </c>
      <c r="H504" s="56"/>
      <c r="J504" s="34"/>
      <c r="K504" s="34">
        <v>735.84100000000001</v>
      </c>
      <c r="M504" s="23"/>
      <c r="N504" s="19" t="str">
        <f t="shared" si="38"/>
        <v>AUTOMOVILISMO Y TURISMO S.A.</v>
      </c>
      <c r="O504" s="24"/>
      <c r="P504" s="41">
        <v>0.75206145416454029</v>
      </c>
      <c r="Q504" s="41">
        <v>0</v>
      </c>
      <c r="R504" s="41">
        <v>0</v>
      </c>
    </row>
    <row r="505" spans="3:18" x14ac:dyDescent="0.25">
      <c r="C505" s="21" t="s">
        <v>142</v>
      </c>
      <c r="D505" s="63"/>
      <c r="E505" s="41">
        <f t="shared" si="41"/>
        <v>652531.90386092197</v>
      </c>
      <c r="F505" s="45">
        <f t="shared" si="42"/>
        <v>0.64100000000000001</v>
      </c>
      <c r="G505" s="41">
        <f t="shared" si="43"/>
        <v>638099.95090711745</v>
      </c>
      <c r="H505" s="56"/>
      <c r="J505" s="34"/>
      <c r="K505" s="34">
        <v>735.84100000000001</v>
      </c>
      <c r="M505" s="23"/>
      <c r="N505" s="19" t="str">
        <f t="shared" si="38"/>
        <v>AUSTRALIS SEAFOODS S.A.</v>
      </c>
      <c r="O505" s="24"/>
      <c r="P505" s="41">
        <v>886.78383490580427</v>
      </c>
      <c r="Q505" s="41">
        <v>0.64100000000000001</v>
      </c>
      <c r="R505" s="41">
        <v>867.17096615589162</v>
      </c>
    </row>
    <row r="506" spans="3:18" x14ac:dyDescent="0.25">
      <c r="C506" s="21" t="s">
        <v>53</v>
      </c>
      <c r="D506" s="63"/>
      <c r="E506" s="41">
        <f t="shared" si="41"/>
        <v>89017.082975974656</v>
      </c>
      <c r="F506" s="45">
        <f t="shared" si="42"/>
        <v>1.6E-2</v>
      </c>
      <c r="G506" s="41">
        <f t="shared" si="43"/>
        <v>4.3441943009091881</v>
      </c>
      <c r="H506" s="56"/>
      <c r="J506" s="34"/>
      <c r="K506" s="34">
        <v>735.84100000000001</v>
      </c>
      <c r="M506" s="23"/>
      <c r="N506" s="19" t="str">
        <f t="shared" si="38"/>
        <v>AXXION S.A.</v>
      </c>
      <c r="O506" s="24"/>
      <c r="P506" s="41">
        <v>120.97325777712122</v>
      </c>
      <c r="Q506" s="41">
        <v>1.6E-2</v>
      </c>
      <c r="R506" s="41">
        <v>5.9037133034299371E-3</v>
      </c>
    </row>
    <row r="507" spans="3:18" x14ac:dyDescent="0.25">
      <c r="C507" s="21" t="s">
        <v>64</v>
      </c>
      <c r="D507" s="63"/>
      <c r="E507" s="41">
        <f t="shared" si="41"/>
        <v>26228.977987322276</v>
      </c>
      <c r="F507" s="45">
        <f t="shared" si="42"/>
        <v>0.17299999999999999</v>
      </c>
      <c r="G507" s="41">
        <f t="shared" si="43"/>
        <v>72.557035461795266</v>
      </c>
      <c r="H507" s="56"/>
      <c r="J507" s="34"/>
      <c r="K507" s="34">
        <v>735.84100000000001</v>
      </c>
      <c r="M507" s="23"/>
      <c r="N507" s="19" t="str">
        <f t="shared" si="38"/>
        <v>AZUL AZUL S.A.</v>
      </c>
      <c r="O507" s="24"/>
      <c r="P507" s="41">
        <v>35.644898812817274</v>
      </c>
      <c r="Q507" s="41">
        <v>0.17299999999999999</v>
      </c>
      <c r="R507" s="41">
        <v>9.8604230345679666E-2</v>
      </c>
    </row>
    <row r="508" spans="3:18" x14ac:dyDescent="0.25">
      <c r="C508" s="21" t="s">
        <v>132</v>
      </c>
      <c r="D508" s="63"/>
      <c r="E508" s="41">
        <f t="shared" si="41"/>
        <v>1678814.9666323261</v>
      </c>
      <c r="F508" s="45">
        <f t="shared" si="42"/>
        <v>0.38200000000000001</v>
      </c>
      <c r="G508" s="41">
        <f t="shared" si="43"/>
        <v>19077.226063398375</v>
      </c>
      <c r="H508" s="56"/>
      <c r="J508" s="34"/>
      <c r="K508" s="34">
        <v>735.84100000000001</v>
      </c>
      <c r="M508" s="23"/>
      <c r="N508" s="19" t="str">
        <f t="shared" si="38"/>
        <v>BANMEDICA S.A.</v>
      </c>
      <c r="O508" s="24"/>
      <c r="P508" s="41">
        <v>2281.4914725223603</v>
      </c>
      <c r="Q508" s="41">
        <v>0.38200000000000001</v>
      </c>
      <c r="R508" s="41">
        <v>25.925744914184417</v>
      </c>
    </row>
    <row r="509" spans="3:18" x14ac:dyDescent="0.25">
      <c r="C509" s="21" t="s">
        <v>144</v>
      </c>
      <c r="D509" s="63"/>
      <c r="E509" s="41">
        <f t="shared" si="41"/>
        <v>337740.5637372082</v>
      </c>
      <c r="F509" s="45">
        <f t="shared" si="42"/>
        <v>0.72599999999999998</v>
      </c>
      <c r="G509" s="41">
        <f t="shared" si="43"/>
        <v>7611.1095620647448</v>
      </c>
      <c r="H509" s="56"/>
      <c r="J509" s="34"/>
      <c r="K509" s="34">
        <v>735.84100000000001</v>
      </c>
      <c r="M509" s="23"/>
      <c r="N509" s="19" t="str">
        <f t="shared" si="38"/>
        <v>BANVIDA S.A.</v>
      </c>
      <c r="O509" s="24"/>
      <c r="P509" s="41">
        <v>458.9857914103838</v>
      </c>
      <c r="Q509" s="41">
        <v>0.72599999999999998</v>
      </c>
      <c r="R509" s="41">
        <v>10.343415985334801</v>
      </c>
    </row>
    <row r="510" spans="3:18" x14ac:dyDescent="0.25">
      <c r="C510" s="21" t="s">
        <v>914</v>
      </c>
      <c r="D510" s="63"/>
      <c r="E510" s="41">
        <f t="shared" si="41"/>
        <v>4772184.6801193133</v>
      </c>
      <c r="F510" s="45">
        <f t="shared" si="42"/>
        <v>145.77699999999999</v>
      </c>
      <c r="G510" s="41">
        <f t="shared" si="43"/>
        <v>674709.4475402052</v>
      </c>
      <c r="H510" s="56"/>
      <c r="J510" s="34"/>
      <c r="K510" s="34">
        <v>735.84100000000001</v>
      </c>
      <c r="M510" s="23"/>
      <c r="N510" s="19" t="str">
        <f t="shared" si="38"/>
        <v>BANCO DE CRÉDITO E INVERSIONES</v>
      </c>
      <c r="O510" s="24"/>
      <c r="P510" s="41">
        <v>6485.3476228143218</v>
      </c>
      <c r="Q510" s="41">
        <v>145.77699999999999</v>
      </c>
      <c r="R510" s="41">
        <v>916.9228780948672</v>
      </c>
    </row>
    <row r="511" spans="3:18" x14ac:dyDescent="0.25">
      <c r="C511" s="21" t="s">
        <v>22</v>
      </c>
      <c r="D511" s="63"/>
      <c r="E511" s="41">
        <f t="shared" si="41"/>
        <v>232306.89405894684</v>
      </c>
      <c r="F511" s="45">
        <f t="shared" si="42"/>
        <v>7.4930000000000003</v>
      </c>
      <c r="G511" s="41">
        <f t="shared" si="43"/>
        <v>49629.425602409559</v>
      </c>
      <c r="H511" s="56"/>
      <c r="J511" s="34"/>
      <c r="K511" s="34">
        <v>735.84100000000001</v>
      </c>
      <c r="M511" s="23"/>
      <c r="N511" s="19" t="str">
        <f t="shared" si="38"/>
        <v>BESALCO S.A.</v>
      </c>
      <c r="O511" s="24"/>
      <c r="P511" s="41">
        <v>315.70256897746503</v>
      </c>
      <c r="Q511" s="41">
        <v>7.4930000000000003</v>
      </c>
      <c r="R511" s="41">
        <v>67.44585528994655</v>
      </c>
    </row>
    <row r="512" spans="3:18" x14ac:dyDescent="0.25">
      <c r="C512" s="21" t="s">
        <v>59</v>
      </c>
      <c r="D512" s="63"/>
      <c r="E512" s="41">
        <f t="shared" si="41"/>
        <v>80926.681161016459</v>
      </c>
      <c r="F512" s="45">
        <f t="shared" si="42"/>
        <v>7.0000000000000001E-3</v>
      </c>
      <c r="G512" s="41">
        <f t="shared" si="43"/>
        <v>1.5552124345934839</v>
      </c>
      <c r="H512" s="56"/>
      <c r="J512" s="34"/>
      <c r="K512" s="34">
        <v>735.84100000000001</v>
      </c>
      <c r="M512" s="23"/>
      <c r="N512" s="19" t="str">
        <f t="shared" si="38"/>
        <v>BETLAN DOS S.A.</v>
      </c>
      <c r="O512" s="24"/>
      <c r="P512" s="41">
        <v>109.97848877816874</v>
      </c>
      <c r="Q512" s="41">
        <v>7.0000000000000001E-3</v>
      </c>
      <c r="R512" s="41">
        <v>2.1135169616717251E-3</v>
      </c>
    </row>
    <row r="513" spans="3:18" x14ac:dyDescent="0.25">
      <c r="C513" s="21" t="s">
        <v>134</v>
      </c>
      <c r="D513" s="63"/>
      <c r="E513" s="41">
        <f t="shared" si="41"/>
        <v>1050964.1897916156</v>
      </c>
      <c r="F513" s="45">
        <f t="shared" si="42"/>
        <v>6.6000000000000003E-2</v>
      </c>
      <c r="G513" s="41">
        <f t="shared" si="43"/>
        <v>760.78893302545737</v>
      </c>
      <c r="H513" s="56"/>
      <c r="J513" s="34"/>
      <c r="K513" s="34">
        <v>735.84100000000001</v>
      </c>
      <c r="M513" s="23"/>
      <c r="N513" s="19" t="str">
        <f t="shared" si="38"/>
        <v>BICECORP S.A.</v>
      </c>
      <c r="O513" s="24"/>
      <c r="P513" s="41">
        <v>1428.2490236227875</v>
      </c>
      <c r="Q513" s="41">
        <v>6.6000000000000003E-2</v>
      </c>
      <c r="R513" s="41">
        <v>1.0339039724960384</v>
      </c>
    </row>
    <row r="514" spans="3:18" x14ac:dyDescent="0.25">
      <c r="C514" s="21" t="s">
        <v>34</v>
      </c>
      <c r="D514" s="63"/>
      <c r="E514" s="41">
        <f t="shared" si="41"/>
        <v>206014.84391654641</v>
      </c>
      <c r="F514" s="45">
        <f t="shared" si="42"/>
        <v>0.111</v>
      </c>
      <c r="G514" s="41">
        <f t="shared" si="43"/>
        <v>32429.286165150759</v>
      </c>
      <c r="H514" s="56"/>
      <c r="J514" s="34"/>
      <c r="K514" s="34">
        <v>735.84100000000001</v>
      </c>
      <c r="M514" s="23"/>
      <c r="N514" s="19" t="str">
        <f t="shared" si="38"/>
        <v>BANCO INTERNACIONAL</v>
      </c>
      <c r="O514" s="24"/>
      <c r="P514" s="41">
        <v>279.97195578466869</v>
      </c>
      <c r="Q514" s="41">
        <v>0.111</v>
      </c>
      <c r="R514" s="41">
        <v>44.071050899787807</v>
      </c>
    </row>
    <row r="515" spans="3:18" x14ac:dyDescent="0.25">
      <c r="C515" s="21" t="s">
        <v>29</v>
      </c>
      <c r="D515" s="63"/>
      <c r="E515" s="41">
        <f t="shared" si="41"/>
        <v>382661.03622697643</v>
      </c>
      <c r="F515" s="45">
        <f t="shared" si="42"/>
        <v>1.141</v>
      </c>
      <c r="G515" s="41">
        <f t="shared" si="43"/>
        <v>20581.419312774979</v>
      </c>
      <c r="H515" s="56"/>
      <c r="J515" s="34"/>
      <c r="K515" s="34">
        <v>735.84100000000001</v>
      </c>
      <c r="M515" s="23"/>
      <c r="N515" s="19" t="str">
        <f t="shared" si="38"/>
        <v>BLUMAR S. A.</v>
      </c>
      <c r="O515" s="24"/>
      <c r="P515" s="41">
        <v>520.03223009723081</v>
      </c>
      <c r="Q515" s="41">
        <v>1.141</v>
      </c>
      <c r="R515" s="41">
        <v>27.969927352206494</v>
      </c>
    </row>
    <row r="516" spans="3:18" x14ac:dyDescent="0.25">
      <c r="C516" s="21" t="s">
        <v>37</v>
      </c>
      <c r="D516" s="63"/>
      <c r="E516" s="41">
        <f t="shared" si="41"/>
        <v>114292.42660148801</v>
      </c>
      <c r="F516" s="45">
        <f t="shared" si="42"/>
        <v>0.106</v>
      </c>
      <c r="G516" s="41">
        <f t="shared" si="43"/>
        <v>553.73716491832477</v>
      </c>
      <c r="H516" s="56"/>
      <c r="J516" s="34"/>
      <c r="K516" s="34">
        <v>735.84100000000001</v>
      </c>
      <c r="M516" s="23"/>
      <c r="N516" s="19" t="str">
        <f t="shared" si="38"/>
        <v>BOLSA DE COMERCIO DE SANTIAGO</v>
      </c>
      <c r="O516" s="24"/>
      <c r="P516" s="41">
        <v>155.32217775509656</v>
      </c>
      <c r="Q516" s="41">
        <v>0.106</v>
      </c>
      <c r="R516" s="41">
        <v>0.75252284789557089</v>
      </c>
    </row>
    <row r="517" spans="3:18" x14ac:dyDescent="0.25">
      <c r="C517" s="21" t="s">
        <v>124</v>
      </c>
      <c r="D517" s="63"/>
      <c r="E517" s="41">
        <f t="shared" si="41"/>
        <v>8007647.6788262753</v>
      </c>
      <c r="F517" s="45">
        <f t="shared" si="42"/>
        <v>207.589</v>
      </c>
      <c r="G517" s="41">
        <f t="shared" si="43"/>
        <v>1289380.4366891168</v>
      </c>
      <c r="H517" s="56"/>
      <c r="J517" s="34"/>
      <c r="K517" s="34">
        <v>735.84100000000001</v>
      </c>
      <c r="M517" s="23"/>
      <c r="N517" s="19" t="str">
        <f t="shared" si="38"/>
        <v>BANCO SANTANDER-CHILE</v>
      </c>
      <c r="O517" s="24"/>
      <c r="P517" s="41">
        <v>10882.307018535628</v>
      </c>
      <c r="Q517" s="41">
        <v>207.589</v>
      </c>
      <c r="R517" s="41">
        <v>1752.2541373599959</v>
      </c>
    </row>
    <row r="518" spans="3:18" x14ac:dyDescent="0.25">
      <c r="C518" s="21" t="s">
        <v>915</v>
      </c>
      <c r="D518" s="63"/>
      <c r="E518" s="41">
        <f t="shared" si="41"/>
        <v>416136.8081739925</v>
      </c>
      <c r="F518" s="45">
        <f t="shared" si="42"/>
        <v>0.14899999999999999</v>
      </c>
      <c r="G518" s="41">
        <f t="shared" si="43"/>
        <v>155.8623459138245</v>
      </c>
      <c r="H518" s="56"/>
      <c r="J518" s="34"/>
      <c r="K518" s="34">
        <v>735.84100000000001</v>
      </c>
      <c r="M518" s="23"/>
      <c r="N518" s="19" t="str">
        <f t="shared" si="38"/>
        <v>SOC. INV. PAMPA CALICHERA S.A. SERIE A</v>
      </c>
      <c r="O518" s="24"/>
      <c r="P518" s="41">
        <v>565.52544391246545</v>
      </c>
      <c r="Q518" s="41">
        <v>0.14899999999999999</v>
      </c>
      <c r="R518" s="41">
        <v>0.21181525073191693</v>
      </c>
    </row>
    <row r="519" spans="3:18" x14ac:dyDescent="0.25">
      <c r="C519" s="21" t="s">
        <v>916</v>
      </c>
      <c r="D519" s="63"/>
      <c r="E519" s="41">
        <f t="shared" si="41"/>
        <v>34074.075999616223</v>
      </c>
      <c r="F519" s="45">
        <f t="shared" si="42"/>
        <v>1.6E-2</v>
      </c>
      <c r="G519" s="41">
        <f t="shared" si="43"/>
        <v>5.6161185243506759</v>
      </c>
      <c r="H519" s="56"/>
      <c r="J519" s="34"/>
      <c r="K519" s="34">
        <v>735.84100000000001</v>
      </c>
      <c r="M519" s="23"/>
      <c r="N519" s="19" t="str">
        <f t="shared" si="38"/>
        <v>SOC. INV. PAMPA CALICHERA S.A. SERIE B</v>
      </c>
      <c r="O519" s="24"/>
      <c r="P519" s="41">
        <v>46.30630258386828</v>
      </c>
      <c r="Q519" s="41">
        <v>1.6E-2</v>
      </c>
      <c r="R519" s="41">
        <v>7.6322446348473048E-3</v>
      </c>
    </row>
    <row r="520" spans="3:18" x14ac:dyDescent="0.25">
      <c r="C520" s="21" t="s">
        <v>917</v>
      </c>
      <c r="D520" s="63"/>
      <c r="E520" s="41">
        <f t="shared" si="41"/>
        <v>254307.62990441298</v>
      </c>
      <c r="F520" s="45">
        <f t="shared" si="42"/>
        <v>0.96</v>
      </c>
      <c r="G520" s="41">
        <f t="shared" si="43"/>
        <v>33989.010907358097</v>
      </c>
      <c r="H520" s="56"/>
      <c r="J520" s="34"/>
      <c r="K520" s="34">
        <v>735.84100000000001</v>
      </c>
      <c r="M520" s="23"/>
      <c r="N520" s="19" t="str">
        <f t="shared" si="38"/>
        <v>COMPAÑÍA PESQUERA CAMANCHACA S.A.</v>
      </c>
      <c r="O520" s="24"/>
      <c r="P520" s="41">
        <v>345.60133222314738</v>
      </c>
      <c r="Q520" s="41">
        <v>0.96</v>
      </c>
      <c r="R520" s="41">
        <v>46.190700038946041</v>
      </c>
    </row>
    <row r="521" spans="3:18" x14ac:dyDescent="0.25">
      <c r="C521" s="21" t="s">
        <v>51</v>
      </c>
      <c r="D521" s="63"/>
      <c r="E521" s="41">
        <f t="shared" si="41"/>
        <v>26789.470469478918</v>
      </c>
      <c r="F521" s="45">
        <f t="shared" si="42"/>
        <v>5.8999999999999997E-2</v>
      </c>
      <c r="G521" s="41">
        <f t="shared" si="43"/>
        <v>34.092208636979933</v>
      </c>
      <c r="H521" s="56"/>
      <c r="J521" s="34"/>
      <c r="K521" s="34">
        <v>735.84100000000001</v>
      </c>
      <c r="M521" s="23"/>
      <c r="N521" s="19" t="str">
        <f t="shared" si="38"/>
        <v>SOC. DE INVERSIONES CAMPOS CHILENOS S.A.</v>
      </c>
      <c r="O521" s="24"/>
      <c r="P521" s="41">
        <v>36.406602064140102</v>
      </c>
      <c r="Q521" s="41">
        <v>5.8999999999999997E-2</v>
      </c>
      <c r="R521" s="41">
        <v>4.6330944642905103E-2</v>
      </c>
    </row>
    <row r="522" spans="3:18" x14ac:dyDescent="0.25">
      <c r="C522" s="21" t="s">
        <v>918</v>
      </c>
      <c r="D522" s="63"/>
      <c r="E522" s="41">
        <f t="shared" si="41"/>
        <v>0</v>
      </c>
      <c r="F522" s="45">
        <f t="shared" si="42"/>
        <v>0</v>
      </c>
      <c r="G522" s="41">
        <f t="shared" si="43"/>
        <v>0</v>
      </c>
      <c r="H522" s="56"/>
      <c r="J522" s="34"/>
      <c r="K522" s="34">
        <v>735.84100000000001</v>
      </c>
      <c r="M522" s="23"/>
      <c r="N522" s="19" t="str">
        <f t="shared" si="38"/>
        <v>SOC. CANALISTAS LA FORESTA DE APOQUINDO S.A.</v>
      </c>
      <c r="O522" s="24"/>
      <c r="P522" s="41">
        <v>0</v>
      </c>
      <c r="Q522" s="41">
        <v>0</v>
      </c>
      <c r="R522" s="41">
        <v>0</v>
      </c>
    </row>
    <row r="523" spans="3:18" x14ac:dyDescent="0.25">
      <c r="C523" s="21" t="s">
        <v>27</v>
      </c>
      <c r="D523" s="63"/>
      <c r="E523" s="41">
        <f t="shared" si="41"/>
        <v>841367.89838299772</v>
      </c>
      <c r="F523" s="45">
        <f t="shared" si="42"/>
        <v>147.89099999999999</v>
      </c>
      <c r="G523" s="41">
        <f t="shared" si="43"/>
        <v>626439.54659345315</v>
      </c>
      <c r="H523" s="56"/>
      <c r="J523" s="34"/>
      <c r="K523" s="34">
        <v>735.84100000000001</v>
      </c>
      <c r="M523" s="23"/>
      <c r="N523" s="19" t="str">
        <f t="shared" si="38"/>
        <v>CAP S.A.</v>
      </c>
      <c r="O523" s="24"/>
      <c r="P523" s="41">
        <v>1143.4099192393435</v>
      </c>
      <c r="Q523" s="41">
        <v>147.89099999999999</v>
      </c>
      <c r="R523" s="41">
        <v>851.3246021809781</v>
      </c>
    </row>
    <row r="524" spans="3:18" x14ac:dyDescent="0.25">
      <c r="C524" s="21" t="s">
        <v>149</v>
      </c>
      <c r="D524" s="63"/>
      <c r="E524" s="41">
        <f t="shared" si="41"/>
        <v>363714.16698583844</v>
      </c>
      <c r="F524" s="45">
        <f t="shared" si="42"/>
        <v>3.2000000000000001E-2</v>
      </c>
      <c r="G524" s="41">
        <f t="shared" si="43"/>
        <v>2511.4679307843007</v>
      </c>
      <c r="H524" s="56"/>
      <c r="J524" s="34"/>
      <c r="K524" s="34">
        <v>735.84100000000001</v>
      </c>
      <c r="M524" s="23"/>
      <c r="N524" s="19" t="str">
        <f t="shared" si="38"/>
        <v>CAROZZI S.A.</v>
      </c>
      <c r="O524" s="24"/>
      <c r="P524" s="41">
        <v>494.28363870161957</v>
      </c>
      <c r="Q524" s="41">
        <v>3.2000000000000001E-2</v>
      </c>
      <c r="R524" s="41">
        <v>3.413057889930434</v>
      </c>
    </row>
    <row r="525" spans="3:18" x14ac:dyDescent="0.25">
      <c r="C525" s="21" t="s">
        <v>919</v>
      </c>
      <c r="D525" s="63"/>
      <c r="E525" s="41">
        <f t="shared" si="41"/>
        <v>3010.5326400714462</v>
      </c>
      <c r="F525" s="45">
        <f t="shared" si="42"/>
        <v>0</v>
      </c>
      <c r="G525" s="41">
        <f t="shared" si="43"/>
        <v>0</v>
      </c>
      <c r="H525" s="56"/>
      <c r="J525" s="34"/>
      <c r="K525" s="34">
        <v>735.84100000000001</v>
      </c>
      <c r="M525" s="23"/>
      <c r="N525" s="19" t="str">
        <f t="shared" si="38"/>
        <v>ENERGÍA DE CASABLANCA S.A.</v>
      </c>
      <c r="O525" s="24"/>
      <c r="P525" s="41">
        <v>4.0912814589992212</v>
      </c>
      <c r="Q525" s="41">
        <v>0</v>
      </c>
      <c r="R525" s="41">
        <v>0</v>
      </c>
    </row>
    <row r="526" spans="3:18" x14ac:dyDescent="0.25">
      <c r="C526" s="21" t="s">
        <v>920</v>
      </c>
      <c r="D526" s="63"/>
      <c r="E526" s="41">
        <f t="shared" si="41"/>
        <v>2691129.4675089899</v>
      </c>
      <c r="F526" s="45">
        <f t="shared" si="42"/>
        <v>166.476</v>
      </c>
      <c r="G526" s="41">
        <f t="shared" si="43"/>
        <v>556064.51494402369</v>
      </c>
      <c r="H526" s="56"/>
      <c r="J526" s="34"/>
      <c r="K526" s="34">
        <v>735.84100000000001</v>
      </c>
      <c r="M526" s="23"/>
      <c r="N526" s="19" t="str">
        <f t="shared" si="38"/>
        <v>COMPAÑÍA CERVECERÍAS UNIDAS S.A.</v>
      </c>
      <c r="O526" s="24"/>
      <c r="P526" s="41">
        <v>3657.2159848513334</v>
      </c>
      <c r="Q526" s="41">
        <v>166.476</v>
      </c>
      <c r="R526" s="41">
        <v>755.68569153393685</v>
      </c>
    </row>
    <row r="527" spans="3:18" x14ac:dyDescent="0.25">
      <c r="C527" s="21" t="s">
        <v>26</v>
      </c>
      <c r="D527" s="63"/>
      <c r="E527" s="41">
        <f t="shared" si="41"/>
        <v>30810.028604197712</v>
      </c>
      <c r="F527" s="45">
        <f t="shared" si="42"/>
        <v>3.4000000000000002E-2</v>
      </c>
      <c r="G527" s="41">
        <f t="shared" si="43"/>
        <v>18.19835333494937</v>
      </c>
      <c r="H527" s="56"/>
      <c r="J527" s="34"/>
      <c r="K527" s="34">
        <v>735.84100000000001</v>
      </c>
      <c r="M527" s="23"/>
      <c r="N527" s="19" t="str">
        <f t="shared" si="38"/>
        <v>CEM S.A.</v>
      </c>
      <c r="O527" s="24"/>
      <c r="P527" s="41">
        <v>41.870497300636565</v>
      </c>
      <c r="Q527" s="41">
        <v>3.4000000000000002E-2</v>
      </c>
      <c r="R527" s="41">
        <v>2.4731366334506191E-2</v>
      </c>
    </row>
    <row r="528" spans="3:18" x14ac:dyDescent="0.25">
      <c r="C528" s="21" t="s">
        <v>156</v>
      </c>
      <c r="D528" s="63"/>
      <c r="E528" s="41">
        <f t="shared" si="41"/>
        <v>208884.6873422685</v>
      </c>
      <c r="F528" s="45">
        <f t="shared" si="42"/>
        <v>0.20599999999999999</v>
      </c>
      <c r="G528" s="41">
        <f t="shared" si="43"/>
        <v>2586.2475446268741</v>
      </c>
      <c r="H528" s="56"/>
      <c r="J528" s="34"/>
      <c r="K528" s="34">
        <v>735.84100000000001</v>
      </c>
      <c r="M528" s="23"/>
      <c r="N528" s="19" t="str">
        <f t="shared" si="38"/>
        <v>CEMENTOS BIO-BIO S.A.</v>
      </c>
      <c r="O528" s="24"/>
      <c r="P528" s="41">
        <v>283.87204211544139</v>
      </c>
      <c r="Q528" s="41">
        <v>0.20599999999999999</v>
      </c>
      <c r="R528" s="41">
        <v>3.5146825803765678</v>
      </c>
    </row>
    <row r="529" spans="3:18" x14ac:dyDescent="0.25">
      <c r="C529" s="21" t="s">
        <v>921</v>
      </c>
      <c r="D529" s="63"/>
      <c r="E529" s="41">
        <f t="shared" si="41"/>
        <v>2791888.6184990192</v>
      </c>
      <c r="F529" s="45">
        <f t="shared" si="42"/>
        <v>35.826000000000001</v>
      </c>
      <c r="G529" s="41">
        <f t="shared" si="43"/>
        <v>1205357.2760475266</v>
      </c>
      <c r="H529" s="56"/>
      <c r="J529" s="34"/>
      <c r="K529" s="34">
        <v>735.84100000000001</v>
      </c>
      <c r="M529" s="23"/>
      <c r="N529" s="19" t="str">
        <f t="shared" si="38"/>
        <v>CENCOSUD SHOPPING S.A.</v>
      </c>
      <c r="O529" s="24"/>
      <c r="P529" s="41">
        <v>3794.1465866933468</v>
      </c>
      <c r="Q529" s="41">
        <v>35.826000000000001</v>
      </c>
      <c r="R529" s="41">
        <v>1638.0675662915312</v>
      </c>
    </row>
    <row r="530" spans="3:18" x14ac:dyDescent="0.25">
      <c r="C530" s="21" t="s">
        <v>128</v>
      </c>
      <c r="D530" s="63"/>
      <c r="E530" s="41">
        <f t="shared" si="41"/>
        <v>2801079.6850149441</v>
      </c>
      <c r="F530" s="45">
        <f t="shared" si="42"/>
        <v>254.31</v>
      </c>
      <c r="G530" s="41">
        <f t="shared" si="43"/>
        <v>1204603.4801120784</v>
      </c>
      <c r="H530" s="56"/>
      <c r="J530" s="34"/>
      <c r="K530" s="34">
        <v>735.84100000000001</v>
      </c>
      <c r="M530" s="23"/>
      <c r="N530" s="19" t="str">
        <f t="shared" si="38"/>
        <v>CENCOSUD S.A.</v>
      </c>
      <c r="O530" s="24"/>
      <c r="P530" s="41">
        <v>3806.6371471757407</v>
      </c>
      <c r="Q530" s="41">
        <v>254.31</v>
      </c>
      <c r="R530" s="41">
        <v>1637.0431657274851</v>
      </c>
    </row>
    <row r="531" spans="3:18" x14ac:dyDescent="0.25">
      <c r="C531" s="21" t="s">
        <v>922</v>
      </c>
      <c r="D531" s="63"/>
      <c r="E531" s="41">
        <f t="shared" si="41"/>
        <v>1058720.7101979498</v>
      </c>
      <c r="F531" s="45">
        <f t="shared" si="42"/>
        <v>0.29799999999999999</v>
      </c>
      <c r="G531" s="41">
        <f t="shared" si="43"/>
        <v>1077.7550872374579</v>
      </c>
      <c r="J531" s="34"/>
      <c r="K531" s="34">
        <v>735.84100000000001</v>
      </c>
      <c r="M531" s="23"/>
      <c r="N531" s="19" t="str">
        <f t="shared" si="38"/>
        <v>COMPAÑIA GENERAL DE ELECTRICIDAD S.A.</v>
      </c>
      <c r="O531" s="24"/>
      <c r="P531" s="41">
        <v>1438.7900513805969</v>
      </c>
      <c r="Q531" s="41">
        <v>0.29799999999999999</v>
      </c>
      <c r="R531" s="41">
        <v>1.4646575649324487</v>
      </c>
    </row>
    <row r="532" spans="3:18" x14ac:dyDescent="0.25">
      <c r="C532" s="21" t="s">
        <v>75</v>
      </c>
      <c r="D532" s="63"/>
      <c r="E532" s="41">
        <f t="shared" si="41"/>
        <v>373748.08929821564</v>
      </c>
      <c r="F532" s="45">
        <f t="shared" si="42"/>
        <v>0.81499999999999995</v>
      </c>
      <c r="G532" s="41">
        <f t="shared" si="43"/>
        <v>1808.0055465549635</v>
      </c>
      <c r="J532" s="34"/>
      <c r="K532" s="34">
        <v>735.84100000000001</v>
      </c>
      <c r="M532" s="23"/>
      <c r="N532" s="19" t="str">
        <f t="shared" si="38"/>
        <v>CGE GAS NATURAL S.A.</v>
      </c>
      <c r="O532" s="24"/>
      <c r="P532" s="41">
        <v>507.91963114071604</v>
      </c>
      <c r="Q532" s="41">
        <v>0.81499999999999995</v>
      </c>
      <c r="R532" s="41">
        <v>2.4570600803094194</v>
      </c>
    </row>
    <row r="533" spans="3:18" x14ac:dyDescent="0.25">
      <c r="C533" s="21" t="s">
        <v>36</v>
      </c>
      <c r="D533" s="63"/>
      <c r="E533" s="41">
        <f t="shared" si="41"/>
        <v>7956140.1059941277</v>
      </c>
      <c r="F533" s="45">
        <f t="shared" si="42"/>
        <v>269.29599999999999</v>
      </c>
      <c r="G533" s="41">
        <f t="shared" si="43"/>
        <v>2334686.8720977623</v>
      </c>
      <c r="J533" s="34"/>
      <c r="K533" s="34">
        <v>735.84100000000001</v>
      </c>
      <c r="M533" s="23"/>
      <c r="N533" s="19" t="str">
        <f t="shared" si="38"/>
        <v>BANCO DE CHILE</v>
      </c>
      <c r="O533" s="24"/>
      <c r="P533" s="41">
        <v>10812.30878137278</v>
      </c>
      <c r="Q533" s="41">
        <v>269.29599999999999</v>
      </c>
      <c r="R533" s="41">
        <v>3172.8143336641506</v>
      </c>
    </row>
    <row r="534" spans="3:18" x14ac:dyDescent="0.25">
      <c r="C534" s="21" t="s">
        <v>923</v>
      </c>
      <c r="D534" s="63"/>
      <c r="E534" s="41">
        <f t="shared" si="41"/>
        <v>37476.477562239328</v>
      </c>
      <c r="F534" s="45">
        <f t="shared" si="42"/>
        <v>5.7000000000000002E-2</v>
      </c>
      <c r="G534" s="41">
        <f t="shared" si="43"/>
        <v>57.905562830663968</v>
      </c>
      <c r="J534" s="34"/>
      <c r="K534" s="34">
        <v>735.84100000000001</v>
      </c>
      <c r="M534" s="23"/>
      <c r="N534" s="19" t="str">
        <f t="shared" si="38"/>
        <v>COMPAÑÍAS CIC S.A.</v>
      </c>
      <c r="O534" s="24"/>
      <c r="P534" s="41">
        <v>50.93012969138622</v>
      </c>
      <c r="Q534" s="41">
        <v>5.7000000000000002E-2</v>
      </c>
      <c r="R534" s="41">
        <v>7.8693036716714571E-2</v>
      </c>
    </row>
    <row r="535" spans="3:18" x14ac:dyDescent="0.25">
      <c r="C535" s="21" t="s">
        <v>28</v>
      </c>
      <c r="D535" s="63"/>
      <c r="E535" s="41">
        <f t="shared" si="41"/>
        <v>162986.92181212985</v>
      </c>
      <c r="F535" s="45">
        <f t="shared" si="42"/>
        <v>0.186</v>
      </c>
      <c r="G535" s="41">
        <f t="shared" si="43"/>
        <v>5582.8955522296192</v>
      </c>
      <c r="J535" s="34"/>
      <c r="K535" s="34">
        <v>735.84100000000001</v>
      </c>
      <c r="M535" s="23"/>
      <c r="N535" s="19" t="str">
        <f t="shared" si="38"/>
        <v>CINTAC S.A.</v>
      </c>
      <c r="O535" s="24"/>
      <c r="P535" s="41">
        <v>221.49747270419812</v>
      </c>
      <c r="Q535" s="41">
        <v>0.186</v>
      </c>
      <c r="R535" s="41">
        <v>7.5870949732749589</v>
      </c>
    </row>
    <row r="536" spans="3:18" x14ac:dyDescent="0.25">
      <c r="C536" s="21" t="s">
        <v>924</v>
      </c>
      <c r="D536" s="63"/>
      <c r="E536" s="41">
        <f t="shared" si="41"/>
        <v>3206.2476491364723</v>
      </c>
      <c r="F536" s="45">
        <f t="shared" si="42"/>
        <v>7.0000000000000001E-3</v>
      </c>
      <c r="G536" s="41">
        <f t="shared" si="43"/>
        <v>6.9271017517472</v>
      </c>
      <c r="J536" s="34"/>
      <c r="K536" s="34">
        <v>735.84100000000001</v>
      </c>
      <c r="M536" s="23"/>
      <c r="N536" s="19" t="str">
        <f t="shared" si="38"/>
        <v>UNIÓN INMOBILIARIA S.A.</v>
      </c>
      <c r="O536" s="24"/>
      <c r="P536" s="41">
        <v>4.3572560500658053</v>
      </c>
      <c r="Q536" s="41">
        <v>7.0000000000000001E-3</v>
      </c>
      <c r="R536" s="41">
        <v>9.4138567322929814E-3</v>
      </c>
    </row>
    <row r="537" spans="3:18" x14ac:dyDescent="0.25">
      <c r="C537" s="21" t="s">
        <v>23</v>
      </c>
      <c r="D537" s="63"/>
      <c r="E537" s="41">
        <f t="shared" si="41"/>
        <v>4545766.4311998067</v>
      </c>
      <c r="F537" s="45">
        <f t="shared" si="42"/>
        <v>258.60300000000001</v>
      </c>
      <c r="G537" s="41">
        <f t="shared" si="43"/>
        <v>1046521.8247166566</v>
      </c>
      <c r="J537" s="34"/>
      <c r="K537" s="34">
        <v>735.84100000000001</v>
      </c>
      <c r="M537" s="23"/>
      <c r="N537" s="19" t="str">
        <f t="shared" si="38"/>
        <v>EMPRESAS CMPC S.A.</v>
      </c>
      <c r="O537" s="24"/>
      <c r="P537" s="41">
        <v>6177.6476592087238</v>
      </c>
      <c r="Q537" s="41">
        <v>258.60300000000001</v>
      </c>
      <c r="R537" s="41">
        <v>1422.2118972939215</v>
      </c>
    </row>
    <row r="538" spans="3:18" x14ac:dyDescent="0.25">
      <c r="C538" s="21" t="s">
        <v>925</v>
      </c>
      <c r="D538" s="63"/>
      <c r="E538" s="41">
        <f t="shared" si="41"/>
        <v>2079530.1535686692</v>
      </c>
      <c r="F538" s="45">
        <f t="shared" si="42"/>
        <v>124.97</v>
      </c>
      <c r="G538" s="41">
        <f t="shared" si="43"/>
        <v>440108.19036701811</v>
      </c>
      <c r="J538" s="34"/>
      <c r="K538" s="34">
        <v>735.84100000000001</v>
      </c>
      <c r="M538" s="23"/>
      <c r="N538" s="19" t="str">
        <f t="shared" si="38"/>
        <v>COLBÚN S.A.</v>
      </c>
      <c r="O538" s="24"/>
      <c r="P538" s="41">
        <v>2826.0590991378153</v>
      </c>
      <c r="Q538" s="41">
        <v>124.97</v>
      </c>
      <c r="R538" s="41">
        <v>598.10229433670872</v>
      </c>
    </row>
    <row r="539" spans="3:18" x14ac:dyDescent="0.25">
      <c r="C539" s="21" t="s">
        <v>926</v>
      </c>
      <c r="D539" s="63"/>
      <c r="E539" s="41">
        <f t="shared" si="41"/>
        <v>0</v>
      </c>
      <c r="F539" s="45">
        <f t="shared" si="42"/>
        <v>0</v>
      </c>
      <c r="G539" s="41">
        <f t="shared" si="43"/>
        <v>0</v>
      </c>
      <c r="J539" s="34"/>
      <c r="K539" s="34">
        <v>735.84100000000001</v>
      </c>
      <c r="M539" s="23"/>
      <c r="N539" s="19" t="str">
        <f t="shared" si="38"/>
        <v>COLEGIO CRAIGHOUSE S.A., SERIE A</v>
      </c>
      <c r="O539" s="24"/>
      <c r="P539" s="41">
        <v>0</v>
      </c>
      <c r="Q539" s="41">
        <v>0</v>
      </c>
      <c r="R539" s="41">
        <v>0</v>
      </c>
    </row>
    <row r="540" spans="3:18" x14ac:dyDescent="0.25">
      <c r="C540" s="21" t="s">
        <v>927</v>
      </c>
      <c r="D540" s="63"/>
      <c r="E540" s="41">
        <f t="shared" si="41"/>
        <v>0</v>
      </c>
      <c r="F540" s="45">
        <f t="shared" si="42"/>
        <v>0</v>
      </c>
      <c r="G540" s="41">
        <f t="shared" si="43"/>
        <v>0</v>
      </c>
      <c r="J540" s="34"/>
      <c r="K540" s="34">
        <v>735.84100000000001</v>
      </c>
      <c r="M540" s="23"/>
      <c r="N540" s="19" t="str">
        <f t="shared" si="38"/>
        <v>COLEGIO CRAIGHOUSE S.A., SERIE B</v>
      </c>
      <c r="O540" s="24"/>
      <c r="P540" s="41">
        <v>0</v>
      </c>
      <c r="Q540" s="41">
        <v>0</v>
      </c>
      <c r="R540" s="41">
        <v>0</v>
      </c>
    </row>
    <row r="541" spans="3:18" x14ac:dyDescent="0.25">
      <c r="C541" s="21" t="s">
        <v>928</v>
      </c>
      <c r="D541" s="63"/>
      <c r="E541" s="41">
        <f t="shared" si="41"/>
        <v>0</v>
      </c>
      <c r="F541" s="45">
        <f t="shared" si="42"/>
        <v>0</v>
      </c>
      <c r="G541" s="41">
        <f t="shared" si="43"/>
        <v>0</v>
      </c>
      <c r="J541" s="34"/>
      <c r="K541" s="34">
        <v>735.84100000000001</v>
      </c>
      <c r="M541" s="23"/>
      <c r="N541" s="19" t="str">
        <f t="shared" ref="N541:N604" si="44">C541</f>
        <v>COLEGIO INGLÉS CATÓLICO DE LA SERENA S.A.</v>
      </c>
      <c r="O541" s="24"/>
      <c r="P541" s="41">
        <v>0</v>
      </c>
      <c r="Q541" s="41">
        <v>0</v>
      </c>
      <c r="R541" s="41">
        <v>0</v>
      </c>
    </row>
    <row r="542" spans="3:18" x14ac:dyDescent="0.25">
      <c r="C542" s="21" t="s">
        <v>60</v>
      </c>
      <c r="D542" s="63"/>
      <c r="E542" s="41">
        <f t="shared" si="41"/>
        <v>17588.163248368295</v>
      </c>
      <c r="F542" s="45">
        <f t="shared" si="42"/>
        <v>0.26800000000000002</v>
      </c>
      <c r="G542" s="41">
        <f t="shared" si="43"/>
        <v>190.91898139221752</v>
      </c>
      <c r="J542" s="34"/>
      <c r="K542" s="34">
        <v>735.84100000000001</v>
      </c>
      <c r="M542" s="23"/>
      <c r="N542" s="19" t="str">
        <f t="shared" si="44"/>
        <v>BLANCO Y NEGRO S.A.</v>
      </c>
      <c r="O542" s="24"/>
      <c r="P542" s="41">
        <v>23.902124573608013</v>
      </c>
      <c r="Q542" s="41">
        <v>0.26800000000000002</v>
      </c>
      <c r="R542" s="41">
        <v>0.25945684107329914</v>
      </c>
    </row>
    <row r="543" spans="3:18" x14ac:dyDescent="0.25">
      <c r="C543" s="21" t="s">
        <v>31</v>
      </c>
      <c r="D543" s="63"/>
      <c r="E543" s="41">
        <f t="shared" si="41"/>
        <v>6716.7352394165291</v>
      </c>
      <c r="F543" s="45">
        <f t="shared" si="42"/>
        <v>0.154</v>
      </c>
      <c r="G543" s="41">
        <f t="shared" si="43"/>
        <v>53.687248707915444</v>
      </c>
      <c r="J543" s="34"/>
      <c r="K543" s="34">
        <v>735.84100000000001</v>
      </c>
      <c r="M543" s="23"/>
      <c r="N543" s="19" t="str">
        <f t="shared" si="44"/>
        <v>SOCIEDAD PESQUERA COLOSO S.A.</v>
      </c>
      <c r="O543" s="24"/>
      <c r="P543" s="41">
        <v>9.1279709059654586</v>
      </c>
      <c r="Q543" s="41">
        <v>0.154</v>
      </c>
      <c r="R543" s="41">
        <v>7.2960393220703176E-2</v>
      </c>
    </row>
    <row r="544" spans="3:18" x14ac:dyDescent="0.25">
      <c r="C544" s="21" t="s">
        <v>929</v>
      </c>
      <c r="D544" s="63"/>
      <c r="E544" s="41">
        <f t="shared" si="41"/>
        <v>1045141.9339478667</v>
      </c>
      <c r="F544" s="45">
        <f t="shared" si="42"/>
        <v>45.267000000000003</v>
      </c>
      <c r="G544" s="41">
        <f t="shared" si="43"/>
        <v>213153.43322159044</v>
      </c>
      <c r="J544" s="34"/>
      <c r="K544" s="34">
        <v>735.84100000000001</v>
      </c>
      <c r="M544" s="23"/>
      <c r="N544" s="19" t="str">
        <f t="shared" si="44"/>
        <v>VIÑA CONCHA Y TORO S.A.</v>
      </c>
      <c r="O544" s="24"/>
      <c r="P544" s="41">
        <v>1420.3366405892939</v>
      </c>
      <c r="Q544" s="41">
        <v>45.267000000000003</v>
      </c>
      <c r="R544" s="41">
        <v>289.67322182589777</v>
      </c>
    </row>
    <row r="545" spans="3:18" x14ac:dyDescent="0.25">
      <c r="C545" s="21" t="s">
        <v>170</v>
      </c>
      <c r="D545" s="63"/>
      <c r="E545" s="41">
        <f t="shared" si="41"/>
        <v>40500.685873011738</v>
      </c>
      <c r="F545" s="45">
        <f t="shared" si="42"/>
        <v>0.01</v>
      </c>
      <c r="G545" s="41">
        <f t="shared" si="43"/>
        <v>29.937430493998281</v>
      </c>
      <c r="J545" s="34"/>
      <c r="K545" s="34">
        <v>735.84100000000001</v>
      </c>
      <c r="M545" s="23"/>
      <c r="N545" s="19" t="str">
        <f t="shared" si="44"/>
        <v>CHILENA CONSOLIDADA SEGUROS GRALES S.A.</v>
      </c>
      <c r="O545" s="24"/>
      <c r="P545" s="41">
        <v>55.039996239692726</v>
      </c>
      <c r="Q545" s="41">
        <v>0.01</v>
      </c>
      <c r="R545" s="41">
        <v>4.0684645859633099E-2</v>
      </c>
    </row>
    <row r="546" spans="3:18" x14ac:dyDescent="0.25">
      <c r="C546" s="21" t="s">
        <v>38</v>
      </c>
      <c r="D546" s="63"/>
      <c r="E546" s="41">
        <f t="shared" si="41"/>
        <v>8670568.6776095647</v>
      </c>
      <c r="F546" s="45">
        <f t="shared" si="42"/>
        <v>247.95</v>
      </c>
      <c r="G546" s="41">
        <f t="shared" si="43"/>
        <v>1101732.9440882485</v>
      </c>
      <c r="J546" s="34"/>
      <c r="K546" s="34">
        <v>735.84100000000001</v>
      </c>
      <c r="M546" s="23"/>
      <c r="N546" s="19" t="str">
        <f t="shared" si="44"/>
        <v>EMPRESAS COPEC S.A.</v>
      </c>
      <c r="O546" s="24"/>
      <c r="P546" s="41">
        <v>11783.209521635195</v>
      </c>
      <c r="Q546" s="41">
        <v>247.95</v>
      </c>
      <c r="R546" s="41">
        <v>1497.2432143469152</v>
      </c>
    </row>
    <row r="547" spans="3:18" x14ac:dyDescent="0.25">
      <c r="C547" s="21" t="s">
        <v>930</v>
      </c>
      <c r="D547" s="63"/>
      <c r="E547" s="41">
        <f t="shared" si="41"/>
        <v>32960.563279466885</v>
      </c>
      <c r="F547" s="45">
        <f t="shared" si="42"/>
        <v>1.7999999999999999E-2</v>
      </c>
      <c r="G547" s="41">
        <f t="shared" si="43"/>
        <v>72.554838670756894</v>
      </c>
      <c r="J547" s="34"/>
      <c r="K547" s="34">
        <v>735.84100000000001</v>
      </c>
      <c r="M547" s="23"/>
      <c r="N547" s="19" t="str">
        <f t="shared" si="44"/>
        <v>COMPAÑÍA AGROPECUARIA COPEVAL S.A.</v>
      </c>
      <c r="O547" s="24"/>
      <c r="P547" s="41">
        <v>44.793050780626366</v>
      </c>
      <c r="Q547" s="41">
        <v>1.7999999999999999E-2</v>
      </c>
      <c r="R547" s="41">
        <v>9.8601244930300008E-2</v>
      </c>
    </row>
    <row r="548" spans="3:18" x14ac:dyDescent="0.25">
      <c r="C548" s="21" t="s">
        <v>183</v>
      </c>
      <c r="D548" s="63"/>
      <c r="E548" s="41">
        <f t="shared" si="41"/>
        <v>2347.987182724074</v>
      </c>
      <c r="F548" s="45">
        <f t="shared" si="42"/>
        <v>3.0000000000000001E-3</v>
      </c>
      <c r="G548" s="41">
        <f t="shared" si="43"/>
        <v>2.1956239622612879</v>
      </c>
      <c r="J548" s="34"/>
      <c r="K548" s="34">
        <v>735.84100000000001</v>
      </c>
      <c r="M548" s="23"/>
      <c r="N548" s="19" t="str">
        <f t="shared" si="44"/>
        <v>PRINCE OF WALES COUNTRY CLUB S.A SERIE A</v>
      </c>
      <c r="O548" s="24"/>
      <c r="P548" s="41">
        <v>3.1908893126695497</v>
      </c>
      <c r="Q548" s="41">
        <v>3.0000000000000001E-3</v>
      </c>
      <c r="R548" s="41">
        <v>2.9838293357685799E-3</v>
      </c>
    </row>
    <row r="549" spans="3:18" x14ac:dyDescent="0.25">
      <c r="C549" s="21" t="s">
        <v>931</v>
      </c>
      <c r="D549" s="63"/>
      <c r="E549" s="41">
        <f t="shared" si="41"/>
        <v>355.75563374607179</v>
      </c>
      <c r="F549" s="45">
        <f t="shared" si="42"/>
        <v>0</v>
      </c>
      <c r="G549" s="41">
        <f t="shared" si="43"/>
        <v>0</v>
      </c>
      <c r="J549" s="34"/>
      <c r="K549" s="34">
        <v>735.84100000000001</v>
      </c>
      <c r="M549" s="23"/>
      <c r="N549" s="19" t="str">
        <f t="shared" si="44"/>
        <v>PRINCE OF WALES COUNTRY CLUB S.A SERIE B</v>
      </c>
      <c r="O549" s="24"/>
      <c r="P549" s="41">
        <v>0.48346807767720446</v>
      </c>
      <c r="Q549" s="41">
        <v>0</v>
      </c>
      <c r="R549" s="41">
        <v>0</v>
      </c>
    </row>
    <row r="550" spans="3:18" x14ac:dyDescent="0.25">
      <c r="C550" s="21" t="s">
        <v>932</v>
      </c>
      <c r="D550" s="63"/>
      <c r="E550" s="41">
        <f t="shared" si="41"/>
        <v>75.202788133544615</v>
      </c>
      <c r="F550" s="45">
        <f t="shared" si="42"/>
        <v>0</v>
      </c>
      <c r="G550" s="41">
        <f t="shared" si="43"/>
        <v>0</v>
      </c>
      <c r="J550" s="34"/>
      <c r="K550" s="34">
        <v>735.84100000000001</v>
      </c>
      <c r="M550" s="23"/>
      <c r="N550" s="19" t="str">
        <f t="shared" si="44"/>
        <v>PRINCE OF WALES COUNTRY CLUB S.A SERIE P</v>
      </c>
      <c r="O550" s="24"/>
      <c r="P550" s="41">
        <v>0.10219977975343127</v>
      </c>
      <c r="Q550" s="41">
        <v>0</v>
      </c>
      <c r="R550" s="41">
        <v>0</v>
      </c>
    </row>
    <row r="551" spans="3:18" x14ac:dyDescent="0.25">
      <c r="C551" s="21" t="s">
        <v>178</v>
      </c>
      <c r="D551" s="63"/>
      <c r="E551" s="41">
        <f t="shared" si="41"/>
        <v>7989.6786078805299</v>
      </c>
      <c r="F551" s="45">
        <f t="shared" si="42"/>
        <v>4.0000000000000001E-3</v>
      </c>
      <c r="G551" s="41">
        <f t="shared" si="43"/>
        <v>2.8213427822553787</v>
      </c>
      <c r="J551" s="34"/>
      <c r="K551" s="34">
        <v>735.84100000000001</v>
      </c>
      <c r="M551" s="23"/>
      <c r="N551" s="19" t="str">
        <f t="shared" si="44"/>
        <v>INVERSIONES COVADONGA SA</v>
      </c>
      <c r="O551" s="24"/>
      <c r="P551" s="41">
        <v>10.857887244500551</v>
      </c>
      <c r="Q551" s="41">
        <v>4.0000000000000001E-3</v>
      </c>
      <c r="R551" s="41">
        <v>3.8341744782573661E-3</v>
      </c>
    </row>
    <row r="552" spans="3:18" x14ac:dyDescent="0.25">
      <c r="C552" s="21" t="s">
        <v>933</v>
      </c>
      <c r="D552" s="63"/>
      <c r="E552" s="41">
        <f t="shared" si="41"/>
        <v>667.0418132738846</v>
      </c>
      <c r="F552" s="45">
        <f t="shared" si="42"/>
        <v>0</v>
      </c>
      <c r="G552" s="41">
        <f t="shared" si="43"/>
        <v>0</v>
      </c>
      <c r="J552" s="34"/>
      <c r="K552" s="34">
        <v>735.84100000000001</v>
      </c>
      <c r="M552" s="23"/>
      <c r="N552" s="19" t="str">
        <f t="shared" si="44"/>
        <v>INMOBILIARIA CRAIGHOUSE S.A.</v>
      </c>
      <c r="O552" s="24"/>
      <c r="P552" s="41">
        <v>0.90650264564475835</v>
      </c>
      <c r="Q552" s="41">
        <v>0</v>
      </c>
      <c r="R552" s="41">
        <v>0</v>
      </c>
    </row>
    <row r="553" spans="3:18" x14ac:dyDescent="0.25">
      <c r="C553" s="21" t="s">
        <v>934</v>
      </c>
      <c r="D553" s="63"/>
      <c r="E553" s="41">
        <f t="shared" si="41"/>
        <v>334827.71566490293</v>
      </c>
      <c r="F553" s="45">
        <f t="shared" si="42"/>
        <v>0.56799999999999995</v>
      </c>
      <c r="G553" s="41">
        <f t="shared" si="43"/>
        <v>17860.021634804398</v>
      </c>
      <c r="J553" s="34"/>
      <c r="K553" s="34">
        <v>735.84100000000001</v>
      </c>
      <c r="M553" s="23"/>
      <c r="N553" s="19" t="str">
        <f t="shared" si="44"/>
        <v>CRISTALERÍAS DE CHILE S.A.</v>
      </c>
      <c r="O553" s="24"/>
      <c r="P553" s="41">
        <v>455.02726222771349</v>
      </c>
      <c r="Q553" s="41">
        <v>0.56799999999999995</v>
      </c>
      <c r="R553" s="41">
        <v>24.27157719507937</v>
      </c>
    </row>
    <row r="554" spans="3:18" x14ac:dyDescent="0.25">
      <c r="C554" s="21" t="s">
        <v>174</v>
      </c>
      <c r="D554" s="63"/>
      <c r="E554" s="41">
        <f t="shared" si="41"/>
        <v>12520.1853517946</v>
      </c>
      <c r="F554" s="45">
        <f t="shared" si="42"/>
        <v>0.28399999999999997</v>
      </c>
      <c r="G554" s="41">
        <f t="shared" si="43"/>
        <v>443.90197989962934</v>
      </c>
      <c r="J554" s="34"/>
      <c r="K554" s="34">
        <v>735.84100000000001</v>
      </c>
      <c r="M554" s="23"/>
      <c r="N554" s="19" t="str">
        <f t="shared" si="44"/>
        <v>CRUZADOS S.A.D.P.</v>
      </c>
      <c r="O554" s="24"/>
      <c r="P554" s="41">
        <v>17.014797152910209</v>
      </c>
      <c r="Q554" s="41">
        <v>0.28399999999999997</v>
      </c>
      <c r="R554" s="41">
        <v>0.60325801348338748</v>
      </c>
    </row>
    <row r="555" spans="3:18" x14ac:dyDescent="0.25">
      <c r="C555" s="21" t="s">
        <v>935</v>
      </c>
      <c r="D555" s="63"/>
      <c r="E555" s="41">
        <f t="shared" si="41"/>
        <v>355006.80098513985</v>
      </c>
      <c r="F555" s="45">
        <f t="shared" si="42"/>
        <v>8.8999999999999996E-2</v>
      </c>
      <c r="G555" s="41">
        <f t="shared" si="43"/>
        <v>61.179891237788404</v>
      </c>
      <c r="J555" s="34"/>
      <c r="K555" s="34">
        <v>735.84100000000001</v>
      </c>
      <c r="M555" s="23"/>
      <c r="N555" s="19" t="str">
        <f t="shared" si="44"/>
        <v>TELEFÓNICA CHILE S.A.</v>
      </c>
      <c r="O555" s="24"/>
      <c r="P555" s="41">
        <v>482.45042201391311</v>
      </c>
      <c r="Q555" s="41">
        <v>8.8999999999999996E-2</v>
      </c>
      <c r="R555" s="41">
        <v>8.314281378421208E-2</v>
      </c>
    </row>
    <row r="556" spans="3:18" x14ac:dyDescent="0.25">
      <c r="C556" s="21" t="s">
        <v>68</v>
      </c>
      <c r="D556" s="63"/>
      <c r="E556" s="41">
        <f t="shared" ref="E556:E619" si="45">IF(P556="n.d.","n.d.",P556*K556)</f>
        <v>583559.26795621007</v>
      </c>
      <c r="F556" s="45">
        <f t="shared" ref="F556:F619" si="46">Q556</f>
        <v>0.26500000000000001</v>
      </c>
      <c r="G556" s="41">
        <f t="shared" ref="G556:G619" si="47">IF(R556="n.d.","n.d.",R556*K556)</f>
        <v>705.73020187999646</v>
      </c>
      <c r="J556" s="34"/>
      <c r="K556" s="34">
        <v>735.84100000000001</v>
      </c>
      <c r="M556" s="23"/>
      <c r="N556" s="19" t="str">
        <f t="shared" si="44"/>
        <v>A.F.P. CUPRUM S.A.</v>
      </c>
      <c r="O556" s="24"/>
      <c r="P556" s="41">
        <v>793.0507649834816</v>
      </c>
      <c r="Q556" s="41">
        <v>0.26500000000000001</v>
      </c>
      <c r="R556" s="41">
        <v>0.95907974940237972</v>
      </c>
    </row>
    <row r="557" spans="3:18" x14ac:dyDescent="0.25">
      <c r="C557" s="21" t="s">
        <v>936</v>
      </c>
      <c r="D557" s="63"/>
      <c r="E557" s="41">
        <f t="shared" si="45"/>
        <v>1462940.8854486302</v>
      </c>
      <c r="F557" s="45">
        <f t="shared" si="46"/>
        <v>1E-3</v>
      </c>
      <c r="G557" s="41">
        <f t="shared" si="47"/>
        <v>192.5936931323964</v>
      </c>
      <c r="J557" s="34"/>
      <c r="K557" s="34">
        <v>735.84100000000001</v>
      </c>
      <c r="M557" s="23"/>
      <c r="N557" s="19" t="str">
        <f t="shared" si="44"/>
        <v>COSTA VERDE AERONÁUTICA S.A.</v>
      </c>
      <c r="O557" s="24"/>
      <c r="P557" s="41">
        <v>1988.1209193951277</v>
      </c>
      <c r="Q557" s="41">
        <v>1E-3</v>
      </c>
      <c r="R557" s="41">
        <v>0.26173275630522952</v>
      </c>
    </row>
    <row r="558" spans="3:18" x14ac:dyDescent="0.25">
      <c r="C558" s="21" t="s">
        <v>937</v>
      </c>
      <c r="D558" s="63"/>
      <c r="E558" s="41">
        <f t="shared" si="45"/>
        <v>0</v>
      </c>
      <c r="F558" s="45">
        <f t="shared" si="46"/>
        <v>0</v>
      </c>
      <c r="G558" s="41">
        <f t="shared" si="47"/>
        <v>0</v>
      </c>
      <c r="J558" s="34"/>
      <c r="K558" s="34">
        <v>735.84100000000001</v>
      </c>
      <c r="M558" s="23"/>
      <c r="N558" s="19" t="str">
        <f t="shared" si="44"/>
        <v>INMOBILIARIA DE DEPORTES LA DEHESA S.A.</v>
      </c>
      <c r="O558" s="24"/>
      <c r="P558" s="41">
        <v>0</v>
      </c>
      <c r="Q558" s="41">
        <v>0</v>
      </c>
      <c r="R558" s="41">
        <v>0</v>
      </c>
    </row>
    <row r="559" spans="3:18" x14ac:dyDescent="0.25">
      <c r="C559" s="21" t="s">
        <v>166</v>
      </c>
      <c r="D559" s="63"/>
      <c r="E559" s="41">
        <f t="shared" si="45"/>
        <v>108703.11031129972</v>
      </c>
      <c r="F559" s="45">
        <f t="shared" si="46"/>
        <v>8.4000000000000005E-2</v>
      </c>
      <c r="G559" s="41">
        <f t="shared" si="47"/>
        <v>103.10318855038543</v>
      </c>
      <c r="J559" s="34"/>
      <c r="K559" s="34">
        <v>735.84100000000001</v>
      </c>
      <c r="M559" s="23"/>
      <c r="N559" s="19" t="str">
        <f t="shared" si="44"/>
        <v>DUNCAN FOX S.A.</v>
      </c>
      <c r="O559" s="24"/>
      <c r="P559" s="41">
        <v>147.7263570680347</v>
      </c>
      <c r="Q559" s="41">
        <v>8.4000000000000005E-2</v>
      </c>
      <c r="R559" s="41">
        <v>0.14011612366039053</v>
      </c>
    </row>
    <row r="560" spans="3:18" x14ac:dyDescent="0.25">
      <c r="C560" s="21" t="s">
        <v>938</v>
      </c>
      <c r="D560" s="63"/>
      <c r="E560" s="41">
        <f t="shared" si="45"/>
        <v>1191820.5985864606</v>
      </c>
      <c r="F560" s="45">
        <f t="shared" si="46"/>
        <v>76.876999999999995</v>
      </c>
      <c r="G560" s="41">
        <f t="shared" si="47"/>
        <v>301557.38685596158</v>
      </c>
      <c r="J560" s="34"/>
      <c r="K560" s="34">
        <v>735.84100000000001</v>
      </c>
      <c r="M560" s="23"/>
      <c r="N560" s="19" t="str">
        <f t="shared" si="44"/>
        <v>ENGIE ENERGÍA CHILE S.A.</v>
      </c>
      <c r="O560" s="24"/>
      <c r="P560" s="41">
        <v>1619.6713673014424</v>
      </c>
      <c r="Q560" s="41">
        <v>76.876999999999995</v>
      </c>
      <c r="R560" s="41">
        <v>409.81324342617705</v>
      </c>
    </row>
    <row r="561" spans="3:18" x14ac:dyDescent="0.25">
      <c r="C561" s="21" t="s">
        <v>939</v>
      </c>
      <c r="D561" s="63"/>
      <c r="E561" s="41">
        <f t="shared" si="45"/>
        <v>69806.107194485245</v>
      </c>
      <c r="F561" s="45">
        <f t="shared" si="46"/>
        <v>3.2000000000000001E-2</v>
      </c>
      <c r="G561" s="41">
        <f t="shared" si="47"/>
        <v>184.08523683623594</v>
      </c>
      <c r="J561" s="34"/>
      <c r="K561" s="34">
        <v>735.84100000000001</v>
      </c>
      <c r="M561" s="23"/>
      <c r="N561" s="19" t="str">
        <f t="shared" si="44"/>
        <v>EMPRESA ELÉCTRICA DE MAGALLANES S.A.</v>
      </c>
      <c r="O561" s="24"/>
      <c r="P561" s="41">
        <v>94.865748435443592</v>
      </c>
      <c r="Q561" s="41">
        <v>3.2000000000000001E-2</v>
      </c>
      <c r="R561" s="41">
        <v>0.25016985576535683</v>
      </c>
    </row>
    <row r="562" spans="3:18" x14ac:dyDescent="0.25">
      <c r="C562" s="21" t="s">
        <v>940</v>
      </c>
      <c r="D562" s="63"/>
      <c r="E562" s="41">
        <f t="shared" si="45"/>
        <v>16261.75898867344</v>
      </c>
      <c r="F562" s="45">
        <f t="shared" si="46"/>
        <v>0.16800000000000001</v>
      </c>
      <c r="G562" s="41">
        <f t="shared" si="47"/>
        <v>1629.7517463757729</v>
      </c>
      <c r="J562" s="34"/>
      <c r="K562" s="34">
        <v>735.84100000000001</v>
      </c>
      <c r="M562" s="23"/>
      <c r="N562" s="19" t="str">
        <f t="shared" si="44"/>
        <v>ENVASES DEL PACÍFICO S.A.</v>
      </c>
      <c r="O562" s="24"/>
      <c r="P562" s="41">
        <v>22.099555459227524</v>
      </c>
      <c r="Q562" s="41">
        <v>0.16800000000000001</v>
      </c>
      <c r="R562" s="41">
        <v>2.2148150842040235</v>
      </c>
    </row>
    <row r="563" spans="3:18" x14ac:dyDescent="0.25">
      <c r="C563" s="21" t="s">
        <v>941</v>
      </c>
      <c r="D563" s="63"/>
      <c r="E563" s="41">
        <f t="shared" si="45"/>
        <v>141732.0843553193</v>
      </c>
      <c r="F563" s="45">
        <f t="shared" si="46"/>
        <v>0.496</v>
      </c>
      <c r="G563" s="41">
        <f t="shared" si="47"/>
        <v>2996.0090092155115</v>
      </c>
      <c r="J563" s="34"/>
      <c r="K563" s="34">
        <v>735.84100000000001</v>
      </c>
      <c r="M563" s="23"/>
      <c r="N563" s="19" t="str">
        <f t="shared" si="44"/>
        <v>ECHEVERRÍA, IZQUIERDO S.A.</v>
      </c>
      <c r="O563" s="24"/>
      <c r="P563" s="41">
        <v>192.61237734146275</v>
      </c>
      <c r="Q563" s="41">
        <v>0.496</v>
      </c>
      <c r="R563" s="41">
        <v>4.0715440009669361</v>
      </c>
    </row>
    <row r="564" spans="3:18" x14ac:dyDescent="0.25">
      <c r="C564" s="21" t="s">
        <v>942</v>
      </c>
      <c r="D564" s="63"/>
      <c r="E564" s="41">
        <f t="shared" si="45"/>
        <v>631940.59074427222</v>
      </c>
      <c r="F564" s="45">
        <f t="shared" si="46"/>
        <v>1.9E-2</v>
      </c>
      <c r="G564" s="41">
        <f t="shared" si="47"/>
        <v>168.04046702974003</v>
      </c>
      <c r="J564" s="34"/>
      <c r="K564" s="34">
        <v>735.84100000000001</v>
      </c>
      <c r="M564" s="23"/>
      <c r="N564" s="19" t="str">
        <f t="shared" si="44"/>
        <v>COMPAÑÍA ELECTRO METALÚRGICA S.A.</v>
      </c>
      <c r="O564" s="24"/>
      <c r="P564" s="41">
        <v>858.80046198060757</v>
      </c>
      <c r="Q564" s="41">
        <v>1.9E-2</v>
      </c>
      <c r="R564" s="41">
        <v>0.22836518626950661</v>
      </c>
    </row>
    <row r="565" spans="3:18" x14ac:dyDescent="0.25">
      <c r="C565" s="21" t="s">
        <v>943</v>
      </c>
      <c r="D565" s="63"/>
      <c r="E565" s="41">
        <f t="shared" si="45"/>
        <v>275547.71780281136</v>
      </c>
      <c r="F565" s="45">
        <f t="shared" si="46"/>
        <v>0.02</v>
      </c>
      <c r="G565" s="41">
        <f t="shared" si="47"/>
        <v>61.041201880392684</v>
      </c>
      <c r="J565" s="34"/>
      <c r="K565" s="34">
        <v>735.84100000000001</v>
      </c>
      <c r="M565" s="23"/>
      <c r="N565" s="19" t="str">
        <f t="shared" si="44"/>
        <v>ELECTROLUX DE CHILE S.A.</v>
      </c>
      <c r="O565" s="24"/>
      <c r="P565" s="41">
        <v>374.46638309473292</v>
      </c>
      <c r="Q565" s="41">
        <v>0.02</v>
      </c>
      <c r="R565" s="41">
        <v>8.2954336440063392E-2</v>
      </c>
    </row>
    <row r="566" spans="3:18" x14ac:dyDescent="0.25">
      <c r="C566" s="21" t="s">
        <v>154</v>
      </c>
      <c r="D566" s="63"/>
      <c r="E566" s="41">
        <f t="shared" si="45"/>
        <v>328493.04926379496</v>
      </c>
      <c r="F566" s="45">
        <f t="shared" si="46"/>
        <v>0.127</v>
      </c>
      <c r="G566" s="41">
        <f t="shared" si="47"/>
        <v>2307.9749088195817</v>
      </c>
      <c r="J566" s="34"/>
      <c r="K566" s="34">
        <v>735.84100000000001</v>
      </c>
      <c r="M566" s="23"/>
      <c r="N566" s="19" t="str">
        <f t="shared" si="44"/>
        <v>COCA-COLA EMBONOR S.A. SERIE "A"</v>
      </c>
      <c r="O566" s="24"/>
      <c r="P566" s="41">
        <v>446.4185187612473</v>
      </c>
      <c r="Q566" s="41">
        <v>0.127</v>
      </c>
      <c r="R566" s="41">
        <v>3.1365130630388656</v>
      </c>
    </row>
    <row r="567" spans="3:18" x14ac:dyDescent="0.25">
      <c r="C567" s="21" t="s">
        <v>147</v>
      </c>
      <c r="D567" s="63"/>
      <c r="E567" s="41">
        <f t="shared" si="45"/>
        <v>347465.54377810669</v>
      </c>
      <c r="F567" s="45">
        <f t="shared" si="46"/>
        <v>4.3499999999999996</v>
      </c>
      <c r="G567" s="41">
        <f t="shared" si="47"/>
        <v>76697.879814785323</v>
      </c>
      <c r="J567" s="34"/>
      <c r="K567" s="34">
        <v>735.84100000000001</v>
      </c>
      <c r="M567" s="23"/>
      <c r="N567" s="19" t="str">
        <f t="shared" si="44"/>
        <v>COCA-COLA EMBONOR S.A. SERIE "B"</v>
      </c>
      <c r="O567" s="24"/>
      <c r="P567" s="41">
        <v>472.20193462732669</v>
      </c>
      <c r="Q567" s="41">
        <v>4.3499999999999996</v>
      </c>
      <c r="R567" s="41">
        <v>104.23159325830625</v>
      </c>
    </row>
    <row r="568" spans="3:18" x14ac:dyDescent="0.25">
      <c r="C568" s="21" t="s">
        <v>944</v>
      </c>
      <c r="D568" s="63"/>
      <c r="E568" s="41">
        <f t="shared" si="45"/>
        <v>21383.454719008041</v>
      </c>
      <c r="F568" s="45">
        <f t="shared" si="46"/>
        <v>4.7E-2</v>
      </c>
      <c r="G568" s="41">
        <f t="shared" si="47"/>
        <v>392.66832146968517</v>
      </c>
      <c r="J568" s="34"/>
      <c r="K568" s="34">
        <v>735.84100000000001</v>
      </c>
      <c r="M568" s="23"/>
      <c r="N568" s="19" t="str">
        <f t="shared" si="44"/>
        <v>VIÑEDOS EMILIANA S.A.</v>
      </c>
      <c r="O568" s="24"/>
      <c r="P568" s="41">
        <v>29.059884837903894</v>
      </c>
      <c r="Q568" s="41">
        <v>4.7E-2</v>
      </c>
      <c r="R568" s="41">
        <v>0.53363202304531165</v>
      </c>
    </row>
    <row r="569" spans="3:18" x14ac:dyDescent="0.25">
      <c r="C569" s="21" t="s">
        <v>24</v>
      </c>
      <c r="D569" s="63"/>
      <c r="E569" s="41">
        <f t="shared" si="45"/>
        <v>911988.46099889872</v>
      </c>
      <c r="F569" s="45">
        <f t="shared" si="46"/>
        <v>0.35699999999999998</v>
      </c>
      <c r="G569" s="41">
        <f t="shared" si="47"/>
        <v>8848.6908570981614</v>
      </c>
      <c r="J569" s="34"/>
      <c r="K569" s="34">
        <v>735.84100000000001</v>
      </c>
      <c r="M569" s="23"/>
      <c r="N569" s="19" t="str">
        <f t="shared" si="44"/>
        <v>ENAEX S.A.</v>
      </c>
      <c r="O569" s="24"/>
      <c r="P569" s="41">
        <v>1239.3825038274556</v>
      </c>
      <c r="Q569" s="41">
        <v>0.35699999999999998</v>
      </c>
      <c r="R569" s="41">
        <v>12.025275646638555</v>
      </c>
    </row>
    <row r="570" spans="3:18" x14ac:dyDescent="0.25">
      <c r="C570" s="21" t="s">
        <v>945</v>
      </c>
      <c r="D570" s="63"/>
      <c r="E570" s="41">
        <f t="shared" si="45"/>
        <v>12556606.513711547</v>
      </c>
      <c r="F570" s="45">
        <f t="shared" si="46"/>
        <v>317.59399999999999</v>
      </c>
      <c r="G570" s="41">
        <f t="shared" si="47"/>
        <v>3001452.7328189341</v>
      </c>
      <c r="J570" s="34"/>
      <c r="K570" s="34">
        <v>735.84100000000001</v>
      </c>
      <c r="M570" s="23"/>
      <c r="N570" s="19" t="str">
        <f t="shared" si="44"/>
        <v>ENEL AMÉRICAS S.A.</v>
      </c>
      <c r="O570" s="24"/>
      <c r="P570" s="41">
        <v>17064.293119996775</v>
      </c>
      <c r="Q570" s="41">
        <v>317.59399999999999</v>
      </c>
      <c r="R570" s="41">
        <v>4078.9419627595285</v>
      </c>
    </row>
    <row r="571" spans="3:18" x14ac:dyDescent="0.25">
      <c r="C571" s="21" t="s">
        <v>125</v>
      </c>
      <c r="D571" s="63"/>
      <c r="E571" s="41">
        <f t="shared" si="45"/>
        <v>4886157.8548455369</v>
      </c>
      <c r="F571" s="45">
        <f t="shared" si="46"/>
        <v>190.87299999999999</v>
      </c>
      <c r="G571" s="41">
        <f t="shared" si="47"/>
        <v>974673.90209099837</v>
      </c>
      <c r="J571" s="34"/>
      <c r="K571" s="34">
        <v>735.84100000000001</v>
      </c>
      <c r="M571" s="23"/>
      <c r="N571" s="19" t="str">
        <f t="shared" si="44"/>
        <v>ENEL CHILE S.A.</v>
      </c>
      <c r="O571" s="24"/>
      <c r="P571" s="41">
        <v>6640.2359407066697</v>
      </c>
      <c r="Q571" s="41">
        <v>190.87299999999999</v>
      </c>
      <c r="R571" s="41">
        <v>1324.5713436611964</v>
      </c>
    </row>
    <row r="572" spans="3:18" x14ac:dyDescent="0.25">
      <c r="C572" s="21" t="s">
        <v>946</v>
      </c>
      <c r="D572" s="63"/>
      <c r="E572" s="41">
        <f t="shared" si="45"/>
        <v>1559862.9732760687</v>
      </c>
      <c r="F572" s="45">
        <f t="shared" si="46"/>
        <v>0.112</v>
      </c>
      <c r="G572" s="41">
        <f t="shared" si="47"/>
        <v>461.22736227271093</v>
      </c>
      <c r="J572" s="34"/>
      <c r="K572" s="34">
        <v>735.84100000000001</v>
      </c>
      <c r="M572" s="23"/>
      <c r="N572" s="19" t="str">
        <f t="shared" si="44"/>
        <v>ENEL DISTRIBUCIÓN CHILE S.A.</v>
      </c>
      <c r="O572" s="24"/>
      <c r="P572" s="41">
        <v>2119.8369936930244</v>
      </c>
      <c r="Q572" s="41">
        <v>0.112</v>
      </c>
      <c r="R572" s="41">
        <v>0.62680302167548552</v>
      </c>
    </row>
    <row r="573" spans="3:18" x14ac:dyDescent="0.25">
      <c r="C573" s="21" t="s">
        <v>947</v>
      </c>
      <c r="D573" s="63"/>
      <c r="E573" s="41">
        <f t="shared" si="45"/>
        <v>3030156.483777497</v>
      </c>
      <c r="F573" s="45">
        <f t="shared" si="46"/>
        <v>12.813000000000001</v>
      </c>
      <c r="G573" s="41">
        <f t="shared" si="47"/>
        <v>72814.654251685235</v>
      </c>
      <c r="J573" s="34"/>
      <c r="K573" s="34">
        <v>735.84100000000001</v>
      </c>
      <c r="M573" s="23"/>
      <c r="N573" s="19" t="str">
        <f t="shared" si="44"/>
        <v>ENEL GENERACIÓN CHILE S.A.</v>
      </c>
      <c r="O573" s="24"/>
      <c r="P573" s="41">
        <v>4117.9500514071615</v>
      </c>
      <c r="Q573" s="41">
        <v>12.813000000000001</v>
      </c>
      <c r="R573" s="41">
        <v>98.954331508689009</v>
      </c>
    </row>
    <row r="574" spans="3:18" x14ac:dyDescent="0.25">
      <c r="C574" s="21" t="s">
        <v>65</v>
      </c>
      <c r="D574" s="63"/>
      <c r="E574" s="41">
        <f t="shared" si="45"/>
        <v>101607.38871304815</v>
      </c>
      <c r="F574" s="45">
        <f t="shared" si="46"/>
        <v>1.123</v>
      </c>
      <c r="G574" s="41">
        <f t="shared" si="47"/>
        <v>14207.597589838842</v>
      </c>
      <c r="J574" s="34"/>
      <c r="K574" s="34">
        <v>735.84100000000001</v>
      </c>
      <c r="M574" s="23"/>
      <c r="N574" s="19" t="str">
        <f t="shared" si="44"/>
        <v>ENJOY S.A.</v>
      </c>
      <c r="O574" s="24"/>
      <c r="P574" s="41">
        <v>138.08334777900137</v>
      </c>
      <c r="Q574" s="41">
        <v>1.123</v>
      </c>
      <c r="R574" s="41">
        <v>19.307972224758938</v>
      </c>
    </row>
    <row r="575" spans="3:18" x14ac:dyDescent="0.25">
      <c r="C575" s="21" t="s">
        <v>948</v>
      </c>
      <c r="D575" s="63"/>
      <c r="E575" s="41">
        <f t="shared" si="45"/>
        <v>30488.682702850263</v>
      </c>
      <c r="F575" s="45">
        <f t="shared" si="46"/>
        <v>6.8000000000000005E-2</v>
      </c>
      <c r="G575" s="41">
        <f t="shared" si="47"/>
        <v>2295.4928923474295</v>
      </c>
      <c r="J575" s="34"/>
      <c r="K575" s="34">
        <v>735.84100000000001</v>
      </c>
      <c r="M575" s="23"/>
      <c r="N575" s="19" t="str">
        <f t="shared" si="44"/>
        <v>ENERGÍA LATINA S.A.</v>
      </c>
      <c r="O575" s="24"/>
      <c r="P575" s="41">
        <v>41.433791678977201</v>
      </c>
      <c r="Q575" s="41">
        <v>6.8000000000000005E-2</v>
      </c>
      <c r="R575" s="41">
        <v>3.119550136982622</v>
      </c>
    </row>
    <row r="576" spans="3:18" x14ac:dyDescent="0.25">
      <c r="C576" s="21" t="s">
        <v>76</v>
      </c>
      <c r="D576" s="63"/>
      <c r="E576" s="41">
        <f t="shared" si="45"/>
        <v>1596144.6108655857</v>
      </c>
      <c r="F576" s="45">
        <f t="shared" si="46"/>
        <v>94.001999999999995</v>
      </c>
      <c r="G576" s="41">
        <f t="shared" si="47"/>
        <v>379038.74537791265</v>
      </c>
      <c r="J576" s="34"/>
      <c r="K576" s="34">
        <v>735.84100000000001</v>
      </c>
      <c r="M576" s="23"/>
      <c r="N576" s="19" t="str">
        <f t="shared" si="44"/>
        <v>EMP. NACIONAL DE TELECOMUNICACIONES S.A.</v>
      </c>
      <c r="O576" s="24"/>
      <c r="P576" s="41">
        <v>2169.1433487201525</v>
      </c>
      <c r="Q576" s="41">
        <v>94.001999999999995</v>
      </c>
      <c r="R576" s="41">
        <v>515.10957581585239</v>
      </c>
    </row>
    <row r="577" spans="3:18" x14ac:dyDescent="0.25">
      <c r="C577" s="21" t="s">
        <v>30</v>
      </c>
      <c r="D577" s="63"/>
      <c r="E577" s="41">
        <f t="shared" si="45"/>
        <v>46086.179470094416</v>
      </c>
      <c r="F577" s="45">
        <f t="shared" si="46"/>
        <v>7.9000000000000001E-2</v>
      </c>
      <c r="G577" s="41">
        <f t="shared" si="47"/>
        <v>489.98240136597053</v>
      </c>
      <c r="J577" s="34"/>
      <c r="K577" s="34">
        <v>735.84100000000001</v>
      </c>
      <c r="M577" s="23"/>
      <c r="N577" s="19" t="str">
        <f t="shared" si="44"/>
        <v>EMPRESA PESQUERA EPERVA S.A.</v>
      </c>
      <c r="O577" s="24"/>
      <c r="P577" s="41">
        <v>62.630621927963261</v>
      </c>
      <c r="Q577" s="41">
        <v>7.9000000000000001E-2</v>
      </c>
      <c r="R577" s="41">
        <v>0.66588081034621682</v>
      </c>
    </row>
    <row r="578" spans="3:18" x14ac:dyDescent="0.25">
      <c r="C578" s="21" t="s">
        <v>949</v>
      </c>
      <c r="D578" s="63"/>
      <c r="E578" s="41">
        <f t="shared" si="45"/>
        <v>72989.852113935165</v>
      </c>
      <c r="F578" s="45">
        <f t="shared" si="46"/>
        <v>1E-3</v>
      </c>
      <c r="G578" s="41">
        <f t="shared" si="47"/>
        <v>32.588965183006103</v>
      </c>
      <c r="J578" s="34"/>
      <c r="K578" s="34">
        <v>735.84100000000001</v>
      </c>
      <c r="M578" s="23"/>
      <c r="N578" s="19" t="str">
        <f t="shared" si="44"/>
        <v>COMPAÑÍA DE INVERSIONES LA ESPAÑOLA S.A.</v>
      </c>
      <c r="O578" s="24"/>
      <c r="P578" s="41">
        <v>99.192423518036051</v>
      </c>
      <c r="Q578" s="41">
        <v>1E-3</v>
      </c>
      <c r="R578" s="41">
        <v>4.4288052966613846E-2</v>
      </c>
    </row>
    <row r="579" spans="3:18" x14ac:dyDescent="0.25">
      <c r="C579" s="21" t="s">
        <v>950</v>
      </c>
      <c r="D579" s="63"/>
      <c r="E579" s="41">
        <f t="shared" si="45"/>
        <v>0</v>
      </c>
      <c r="F579" s="45">
        <f t="shared" si="46"/>
        <v>0</v>
      </c>
      <c r="G579" s="41">
        <f t="shared" si="47"/>
        <v>0</v>
      </c>
      <c r="J579" s="34"/>
      <c r="K579" s="34">
        <v>735.84100000000001</v>
      </c>
      <c r="M579" s="23"/>
      <c r="N579" s="19" t="str">
        <f t="shared" si="44"/>
        <v>INMOBILIARIA CLUB ESPAÑOL DE VALPARAÍSO</v>
      </c>
      <c r="O579" s="24"/>
      <c r="P579" s="41">
        <v>0</v>
      </c>
      <c r="Q579" s="41">
        <v>0</v>
      </c>
      <c r="R579" s="41">
        <v>0</v>
      </c>
    </row>
    <row r="580" spans="3:18" x14ac:dyDescent="0.25">
      <c r="C580" s="21" t="s">
        <v>951</v>
      </c>
      <c r="D580" s="63"/>
      <c r="E580" s="41">
        <f t="shared" si="45"/>
        <v>0</v>
      </c>
      <c r="F580" s="45">
        <f t="shared" si="46"/>
        <v>0</v>
      </c>
      <c r="G580" s="41">
        <f t="shared" si="47"/>
        <v>0</v>
      </c>
      <c r="J580" s="34"/>
      <c r="K580" s="34">
        <v>735.84100000000001</v>
      </c>
      <c r="M580" s="23"/>
      <c r="N580" s="19" t="str">
        <f t="shared" si="44"/>
        <v>EMP. DE SERV. SANITARIOS DE LOS LAGOS SA</v>
      </c>
      <c r="O580" s="24"/>
      <c r="P580" s="41">
        <v>0</v>
      </c>
      <c r="Q580" s="41">
        <v>0</v>
      </c>
      <c r="R580" s="41">
        <v>0</v>
      </c>
    </row>
    <row r="581" spans="3:18" x14ac:dyDescent="0.25">
      <c r="C581" s="21" t="s">
        <v>952</v>
      </c>
      <c r="D581" s="63"/>
      <c r="E581" s="41">
        <f t="shared" si="45"/>
        <v>48391.627004917587</v>
      </c>
      <c r="F581" s="45">
        <f t="shared" si="46"/>
        <v>0</v>
      </c>
      <c r="G581" s="41">
        <f t="shared" si="47"/>
        <v>0</v>
      </c>
      <c r="J581" s="34"/>
      <c r="K581" s="34">
        <v>735.84100000000001</v>
      </c>
      <c r="M581" s="23"/>
      <c r="N581" s="19" t="str">
        <f t="shared" si="44"/>
        <v>EMP. DE SERV. SANITARIOS DE LOS LAGOS S.A., SERIE A</v>
      </c>
      <c r="O581" s="24"/>
      <c r="P581" s="41">
        <v>65.763700316940188</v>
      </c>
      <c r="Q581" s="41">
        <v>0</v>
      </c>
      <c r="R581" s="41">
        <v>0</v>
      </c>
    </row>
    <row r="582" spans="3:18" x14ac:dyDescent="0.25">
      <c r="C582" s="21" t="s">
        <v>953</v>
      </c>
      <c r="D582" s="63"/>
      <c r="E582" s="41">
        <f t="shared" si="45"/>
        <v>36.899226325716477</v>
      </c>
      <c r="F582" s="45">
        <f t="shared" si="46"/>
        <v>1E-3</v>
      </c>
      <c r="G582" s="41">
        <f t="shared" si="47"/>
        <v>2.7541415312508396E-3</v>
      </c>
      <c r="J582" s="34"/>
      <c r="K582" s="34">
        <v>735.84100000000001</v>
      </c>
      <c r="M582" s="23"/>
      <c r="N582" s="19" t="str">
        <f t="shared" si="44"/>
        <v>EMP. DE SERV. SANITARIOS DE LOS LAGOS S.A., SERIE B</v>
      </c>
      <c r="O582" s="24"/>
      <c r="P582" s="41">
        <v>5.0145651473234673E-2</v>
      </c>
      <c r="Q582" s="41">
        <v>1E-3</v>
      </c>
      <c r="R582" s="41">
        <v>3.7428487013510248E-6</v>
      </c>
    </row>
    <row r="583" spans="3:18" x14ac:dyDescent="0.25">
      <c r="C583" s="21" t="s">
        <v>954</v>
      </c>
      <c r="D583" s="63"/>
      <c r="E583" s="41">
        <f t="shared" si="45"/>
        <v>0</v>
      </c>
      <c r="F583" s="45">
        <f t="shared" si="46"/>
        <v>0</v>
      </c>
      <c r="G583" s="41">
        <f t="shared" si="47"/>
        <v>0</v>
      </c>
      <c r="J583" s="34"/>
      <c r="K583" s="34">
        <v>735.84100000000001</v>
      </c>
      <c r="M583" s="23"/>
      <c r="N583" s="19" t="str">
        <f t="shared" si="44"/>
        <v>ESSBIO S.A., SERIE B</v>
      </c>
      <c r="O583" s="24"/>
      <c r="P583" s="41">
        <v>0</v>
      </c>
      <c r="Q583" s="41">
        <v>0</v>
      </c>
      <c r="R583" s="41">
        <v>0</v>
      </c>
    </row>
    <row r="584" spans="3:18" x14ac:dyDescent="0.25">
      <c r="C584" s="21" t="s">
        <v>153</v>
      </c>
      <c r="D584" s="63"/>
      <c r="E584" s="41">
        <f t="shared" si="45"/>
        <v>313576.70861813059</v>
      </c>
      <c r="F584" s="45">
        <f t="shared" si="46"/>
        <v>3.1E-2</v>
      </c>
      <c r="G584" s="41">
        <f t="shared" si="47"/>
        <v>95.847302382980573</v>
      </c>
      <c r="J584" s="34"/>
      <c r="K584" s="34">
        <v>735.84100000000001</v>
      </c>
      <c r="M584" s="23"/>
      <c r="N584" s="19" t="str">
        <f t="shared" si="44"/>
        <v>ESSBIO S.A., SERIE C</v>
      </c>
      <c r="O584" s="24"/>
      <c r="P584" s="41">
        <v>426.14737235099778</v>
      </c>
      <c r="Q584" s="41">
        <v>3.1E-2</v>
      </c>
      <c r="R584" s="41">
        <v>0.13025545244554268</v>
      </c>
    </row>
    <row r="585" spans="3:18" x14ac:dyDescent="0.25">
      <c r="C585" s="21" t="s">
        <v>955</v>
      </c>
      <c r="D585" s="63"/>
      <c r="E585" s="41">
        <f t="shared" si="45"/>
        <v>8350.3752920952975</v>
      </c>
      <c r="F585" s="45">
        <f t="shared" si="46"/>
        <v>1E-3</v>
      </c>
      <c r="G585" s="41">
        <f t="shared" si="47"/>
        <v>6.500498371750691</v>
      </c>
      <c r="J585" s="34"/>
      <c r="K585" s="34">
        <v>735.84100000000001</v>
      </c>
      <c r="M585" s="23"/>
      <c r="N585" s="19" t="str">
        <f t="shared" si="44"/>
        <v>INMOBILIARIA CENTRAL ESTACIONAMIENTOS AGUSTINAS</v>
      </c>
      <c r="O585" s="24"/>
      <c r="P585" s="41">
        <v>11.348070156589939</v>
      </c>
      <c r="Q585" s="41">
        <v>1E-3</v>
      </c>
      <c r="R585" s="41">
        <v>8.8341073299132433E-3</v>
      </c>
    </row>
    <row r="586" spans="3:18" x14ac:dyDescent="0.25">
      <c r="C586" s="21" t="s">
        <v>956</v>
      </c>
      <c r="D586" s="63"/>
      <c r="E586" s="41">
        <f t="shared" si="45"/>
        <v>3.5115418622185626</v>
      </c>
      <c r="F586" s="45">
        <f t="shared" si="46"/>
        <v>8.0000000000000002E-3</v>
      </c>
      <c r="G586" s="41">
        <f t="shared" si="47"/>
        <v>2.1740622062259944E-4</v>
      </c>
      <c r="J586" s="34"/>
      <c r="K586" s="34">
        <v>735.84100000000001</v>
      </c>
      <c r="M586" s="23"/>
      <c r="N586" s="19" t="str">
        <f t="shared" si="44"/>
        <v>ESVAL S.A., SERIE A</v>
      </c>
      <c r="O586" s="24"/>
      <c r="P586" s="41">
        <v>4.7721476001181809E-3</v>
      </c>
      <c r="Q586" s="41">
        <v>8.0000000000000002E-3</v>
      </c>
      <c r="R586" s="41">
        <v>2.954527141360694E-7</v>
      </c>
    </row>
    <row r="587" spans="3:18" x14ac:dyDescent="0.25">
      <c r="C587" s="21" t="s">
        <v>957</v>
      </c>
      <c r="D587" s="63"/>
      <c r="E587" s="41">
        <f t="shared" si="45"/>
        <v>0</v>
      </c>
      <c r="F587" s="45">
        <f t="shared" si="46"/>
        <v>0</v>
      </c>
      <c r="G587" s="41">
        <f t="shared" si="47"/>
        <v>0</v>
      </c>
      <c r="J587" s="34"/>
      <c r="K587" s="34">
        <v>735.84100000000001</v>
      </c>
      <c r="M587" s="23"/>
      <c r="N587" s="19" t="str">
        <f t="shared" si="44"/>
        <v>ESVAL S.A., SERIE B</v>
      </c>
      <c r="O587" s="24"/>
      <c r="P587" s="41">
        <v>0</v>
      </c>
      <c r="Q587" s="41">
        <v>0</v>
      </c>
      <c r="R587" s="41">
        <v>0</v>
      </c>
    </row>
    <row r="588" spans="3:18" x14ac:dyDescent="0.25">
      <c r="C588" s="21" t="s">
        <v>186</v>
      </c>
      <c r="D588" s="63"/>
      <c r="E588" s="41">
        <f t="shared" si="45"/>
        <v>251.29699253581225</v>
      </c>
      <c r="F588" s="45">
        <f t="shared" si="46"/>
        <v>0.126</v>
      </c>
      <c r="G588" s="41">
        <f t="shared" si="47"/>
        <v>67.30282220260402</v>
      </c>
      <c r="J588" s="34"/>
      <c r="K588" s="34">
        <v>735.84100000000001</v>
      </c>
      <c r="M588" s="23"/>
      <c r="N588" s="19" t="str">
        <f t="shared" si="44"/>
        <v>ESVAL S.A., SERIE C</v>
      </c>
      <c r="O588" s="24"/>
      <c r="P588" s="41">
        <v>0.34150990843920392</v>
      </c>
      <c r="Q588" s="41">
        <v>0.126</v>
      </c>
      <c r="R588" s="41">
        <v>9.1463811071418988E-2</v>
      </c>
    </row>
    <row r="589" spans="3:18" x14ac:dyDescent="0.25">
      <c r="C589" s="21" t="s">
        <v>958</v>
      </c>
      <c r="D589" s="63"/>
      <c r="E589" s="41">
        <f t="shared" si="45"/>
        <v>8035299.7642289121</v>
      </c>
      <c r="F589" s="45">
        <f t="shared" si="46"/>
        <v>251.13200000000001</v>
      </c>
      <c r="G589" s="41">
        <f t="shared" si="47"/>
        <v>2407098.8076714254</v>
      </c>
      <c r="J589" s="34"/>
      <c r="K589" s="34">
        <v>735.84100000000001</v>
      </c>
      <c r="M589" s="23"/>
      <c r="N589" s="19" t="str">
        <f t="shared" si="44"/>
        <v>FALABELLA S.A.</v>
      </c>
      <c r="O589" s="24"/>
      <c r="P589" s="41">
        <v>10919.885905010609</v>
      </c>
      <c r="Q589" s="41">
        <v>251.13200000000001</v>
      </c>
      <c r="R589" s="41">
        <v>3271.2213748233999</v>
      </c>
    </row>
    <row r="590" spans="3:18" x14ac:dyDescent="0.25">
      <c r="C590" s="21" t="s">
        <v>959</v>
      </c>
      <c r="D590" s="63"/>
      <c r="E590" s="41">
        <f t="shared" si="45"/>
        <v>27015.898747841486</v>
      </c>
      <c r="F590" s="45">
        <f t="shared" si="46"/>
        <v>0</v>
      </c>
      <c r="G590" s="41">
        <f t="shared" si="47"/>
        <v>0</v>
      </c>
      <c r="J590" s="34"/>
      <c r="K590" s="34">
        <v>735.84100000000001</v>
      </c>
      <c r="M590" s="23"/>
      <c r="N590" s="19" t="str">
        <f t="shared" si="44"/>
        <v>FERROCARRIL DEL PACÍFICO S.A.</v>
      </c>
      <c r="O590" s="24"/>
      <c r="P590" s="41">
        <v>36.714315657650886</v>
      </c>
      <c r="Q590" s="41">
        <v>0</v>
      </c>
      <c r="R590" s="41">
        <v>0</v>
      </c>
    </row>
    <row r="591" spans="3:18" x14ac:dyDescent="0.25">
      <c r="C591" s="21" t="s">
        <v>172</v>
      </c>
      <c r="D591" s="63"/>
      <c r="E591" s="41">
        <f t="shared" si="45"/>
        <v>30873.896680840699</v>
      </c>
      <c r="F591" s="45">
        <f t="shared" si="46"/>
        <v>0</v>
      </c>
      <c r="G591" s="41">
        <f t="shared" si="47"/>
        <v>0</v>
      </c>
      <c r="J591" s="34"/>
      <c r="K591" s="34">
        <v>735.84100000000001</v>
      </c>
      <c r="M591" s="23"/>
      <c r="N591" s="19" t="str">
        <f t="shared" si="44"/>
        <v>FERIA DE OSORNO S.A.</v>
      </c>
      <c r="O591" s="24"/>
      <c r="P591" s="41">
        <v>41.957293329456633</v>
      </c>
      <c r="Q591" s="41">
        <v>0</v>
      </c>
      <c r="R591" s="41">
        <v>0</v>
      </c>
    </row>
    <row r="592" spans="3:18" x14ac:dyDescent="0.25">
      <c r="C592" s="21" t="s">
        <v>21</v>
      </c>
      <c r="D592" s="63"/>
      <c r="E592" s="41">
        <f t="shared" si="45"/>
        <v>280963.84219051333</v>
      </c>
      <c r="F592" s="45">
        <f t="shared" si="46"/>
        <v>5.835</v>
      </c>
      <c r="G592" s="41">
        <f t="shared" si="47"/>
        <v>55260.288331050135</v>
      </c>
      <c r="J592" s="34"/>
      <c r="K592" s="34">
        <v>735.84100000000001</v>
      </c>
      <c r="M592" s="23"/>
      <c r="N592" s="19" t="str">
        <f t="shared" si="44"/>
        <v>FORUS S.A.</v>
      </c>
      <c r="O592" s="24"/>
      <c r="P592" s="41">
        <v>381.82683785017866</v>
      </c>
      <c r="Q592" s="41">
        <v>5.835</v>
      </c>
      <c r="R592" s="41">
        <v>75.098137139749127</v>
      </c>
    </row>
    <row r="593" spans="3:18" x14ac:dyDescent="0.25">
      <c r="C593" s="21" t="s">
        <v>960</v>
      </c>
      <c r="D593" s="63"/>
      <c r="E593" s="41">
        <f t="shared" si="45"/>
        <v>65029.165218500711</v>
      </c>
      <c r="F593" s="45">
        <f t="shared" si="46"/>
        <v>0.107</v>
      </c>
      <c r="G593" s="41">
        <f t="shared" si="47"/>
        <v>606.5122759455171</v>
      </c>
      <c r="J593" s="34"/>
      <c r="K593" s="34">
        <v>735.84100000000001</v>
      </c>
      <c r="M593" s="23"/>
      <c r="N593" s="19" t="str">
        <f t="shared" si="44"/>
        <v>COMPAÑÍA CHILENA DE FOSFOROS S.A.</v>
      </c>
      <c r="O593" s="24"/>
      <c r="P593" s="41">
        <v>88.373935698745669</v>
      </c>
      <c r="Q593" s="41">
        <v>0.107</v>
      </c>
      <c r="R593" s="41">
        <v>0.82424365582444725</v>
      </c>
    </row>
    <row r="594" spans="3:18" x14ac:dyDescent="0.25">
      <c r="C594" s="21" t="s">
        <v>57</v>
      </c>
      <c r="D594" s="63"/>
      <c r="E594" s="41">
        <f t="shared" si="45"/>
        <v>56287.268556157876</v>
      </c>
      <c r="F594" s="45">
        <f t="shared" si="46"/>
        <v>2.9000000000000001E-2</v>
      </c>
      <c r="G594" s="41">
        <f t="shared" si="47"/>
        <v>71.043752781479142</v>
      </c>
      <c r="J594" s="34"/>
      <c r="K594" s="34">
        <v>735.84100000000001</v>
      </c>
      <c r="M594" s="23"/>
      <c r="N594" s="19" t="str">
        <f t="shared" si="44"/>
        <v>PORTUARIA CABO FROWARD S.A.</v>
      </c>
      <c r="O594" s="24"/>
      <c r="P594" s="41">
        <v>76.493792213478017</v>
      </c>
      <c r="Q594" s="41">
        <v>2.9000000000000001E-2</v>
      </c>
      <c r="R594" s="41">
        <v>9.6547695468829742E-2</v>
      </c>
    </row>
    <row r="595" spans="3:18" x14ac:dyDescent="0.25">
      <c r="C595" s="21" t="s">
        <v>77</v>
      </c>
      <c r="D595" s="63"/>
      <c r="E595" s="41">
        <f t="shared" si="45"/>
        <v>322907.53023018455</v>
      </c>
      <c r="F595" s="45">
        <f t="shared" si="46"/>
        <v>0.54600000000000004</v>
      </c>
      <c r="G595" s="41">
        <f t="shared" si="47"/>
        <v>3347.1688365358668</v>
      </c>
      <c r="J595" s="34"/>
      <c r="K595" s="34">
        <v>735.84100000000001</v>
      </c>
      <c r="M595" s="23"/>
      <c r="N595" s="19" t="str">
        <f t="shared" si="44"/>
        <v>EMPRESAS GASCO S.A.</v>
      </c>
      <c r="O595" s="24"/>
      <c r="P595" s="41">
        <v>438.82785850500926</v>
      </c>
      <c r="Q595" s="41">
        <v>0.54600000000000004</v>
      </c>
      <c r="R595" s="41">
        <v>4.5487664271709063</v>
      </c>
    </row>
    <row r="596" spans="3:18" x14ac:dyDescent="0.25">
      <c r="C596" s="21" t="s">
        <v>961</v>
      </c>
      <c r="D596" s="63"/>
      <c r="E596" s="41">
        <f t="shared" si="45"/>
        <v>0</v>
      </c>
      <c r="F596" s="45">
        <f t="shared" si="46"/>
        <v>0</v>
      </c>
      <c r="G596" s="41">
        <f t="shared" si="47"/>
        <v>0</v>
      </c>
      <c r="J596" s="34"/>
      <c r="K596" s="34">
        <v>735.84100000000001</v>
      </c>
      <c r="M596" s="23"/>
      <c r="N596" s="19" t="str">
        <f t="shared" si="44"/>
        <v>SOC. INV. GENERADORA DE EMPRESAS S.A.</v>
      </c>
      <c r="O596" s="24"/>
      <c r="P596" s="41">
        <v>0</v>
      </c>
      <c r="Q596" s="41">
        <v>0</v>
      </c>
      <c r="R596" s="41">
        <v>0</v>
      </c>
    </row>
    <row r="597" spans="3:18" x14ac:dyDescent="0.25">
      <c r="C597" s="21" t="s">
        <v>43</v>
      </c>
      <c r="D597" s="63"/>
      <c r="E597" s="41">
        <f t="shared" si="45"/>
        <v>56327.975343128033</v>
      </c>
      <c r="F597" s="45">
        <f t="shared" si="46"/>
        <v>1.7999999999999999E-2</v>
      </c>
      <c r="G597" s="41">
        <f t="shared" si="47"/>
        <v>533.28115470889986</v>
      </c>
      <c r="J597" s="34"/>
      <c r="K597" s="34">
        <v>735.84100000000001</v>
      </c>
      <c r="M597" s="23"/>
      <c r="N597" s="19" t="str">
        <f t="shared" si="44"/>
        <v>S.A. DE DEPORTES CLUB DE GOLF SANTIAGO</v>
      </c>
      <c r="O597" s="24"/>
      <c r="P597" s="41">
        <v>76.549112298890705</v>
      </c>
      <c r="Q597" s="41">
        <v>1.7999999999999999E-2</v>
      </c>
      <c r="R597" s="41">
        <v>0.72472335016518497</v>
      </c>
    </row>
    <row r="598" spans="3:18" x14ac:dyDescent="0.25">
      <c r="C598" s="21" t="s">
        <v>45</v>
      </c>
      <c r="D598" s="63"/>
      <c r="E598" s="41">
        <f t="shared" si="45"/>
        <v>1682.2794530767369</v>
      </c>
      <c r="F598" s="45">
        <f t="shared" si="46"/>
        <v>3.0000000000000001E-3</v>
      </c>
      <c r="G598" s="41">
        <f t="shared" si="47"/>
        <v>2.8606409330531011</v>
      </c>
      <c r="J598" s="34"/>
      <c r="K598" s="34">
        <v>735.84100000000001</v>
      </c>
      <c r="M598" s="23"/>
      <c r="N598" s="19" t="str">
        <f t="shared" si="44"/>
        <v>GRANADILLA COUNTRY CLUB S.A.</v>
      </c>
      <c r="O598" s="24"/>
      <c r="P598" s="41">
        <v>2.2861996723160805</v>
      </c>
      <c r="Q598" s="41">
        <v>3.0000000000000001E-3</v>
      </c>
      <c r="R598" s="41">
        <v>3.8875802422712255E-3</v>
      </c>
    </row>
    <row r="599" spans="3:18" x14ac:dyDescent="0.25">
      <c r="C599" s="21" t="s">
        <v>52</v>
      </c>
      <c r="D599" s="63"/>
      <c r="E599" s="41">
        <f t="shared" si="45"/>
        <v>662199.58381456311</v>
      </c>
      <c r="F599" s="45">
        <f t="shared" si="46"/>
        <v>4.4459999999999997</v>
      </c>
      <c r="G599" s="41">
        <f t="shared" si="47"/>
        <v>29565.751552336544</v>
      </c>
      <c r="J599" s="34"/>
      <c r="K599" s="34">
        <v>735.84100000000001</v>
      </c>
      <c r="M599" s="23"/>
      <c r="N599" s="19" t="str">
        <f t="shared" si="44"/>
        <v>A.F.P. HABITAT S.A.</v>
      </c>
      <c r="O599" s="24"/>
      <c r="P599" s="41">
        <v>899.92210792081869</v>
      </c>
      <c r="Q599" s="41">
        <v>4.4459999999999997</v>
      </c>
      <c r="R599" s="41">
        <v>40.179538177862533</v>
      </c>
    </row>
    <row r="600" spans="3:18" x14ac:dyDescent="0.25">
      <c r="C600" s="21" t="s">
        <v>18</v>
      </c>
      <c r="D600" s="63"/>
      <c r="E600" s="41">
        <f t="shared" si="45"/>
        <v>698883.42181996314</v>
      </c>
      <c r="F600" s="45">
        <f t="shared" si="46"/>
        <v>1.8360000000000001</v>
      </c>
      <c r="G600" s="41">
        <f t="shared" si="47"/>
        <v>80191.453884942326</v>
      </c>
      <c r="J600" s="34"/>
      <c r="K600" s="34">
        <v>735.84100000000001</v>
      </c>
      <c r="M600" s="23"/>
      <c r="N600" s="19" t="str">
        <f t="shared" si="44"/>
        <v>HORTIFRUT S.A.</v>
      </c>
      <c r="O600" s="24"/>
      <c r="P600" s="41">
        <v>949.77504898471705</v>
      </c>
      <c r="Q600" s="41">
        <v>1.8360000000000001</v>
      </c>
      <c r="R600" s="41">
        <v>108.97932282237919</v>
      </c>
    </row>
    <row r="601" spans="3:18" x14ac:dyDescent="0.25">
      <c r="C601" s="21" t="s">
        <v>39</v>
      </c>
      <c r="D601" s="63"/>
      <c r="E601" s="41">
        <f t="shared" si="45"/>
        <v>4489.1011089958438</v>
      </c>
      <c r="F601" s="45">
        <f t="shared" si="46"/>
        <v>8.5999999999999993E-2</v>
      </c>
      <c r="G601" s="41">
        <f t="shared" si="47"/>
        <v>38.811961313703634</v>
      </c>
      <c r="J601" s="34"/>
      <c r="K601" s="34">
        <v>735.84100000000001</v>
      </c>
      <c r="M601" s="23"/>
      <c r="N601" s="19" t="str">
        <f t="shared" si="44"/>
        <v>HIPERMARC S.A.</v>
      </c>
      <c r="O601" s="24"/>
      <c r="P601" s="41">
        <v>6.1006400961564298</v>
      </c>
      <c r="Q601" s="41">
        <v>8.5999999999999993E-2</v>
      </c>
      <c r="R601" s="41">
        <v>5.2745037737369396E-2</v>
      </c>
    </row>
    <row r="602" spans="3:18" x14ac:dyDescent="0.25">
      <c r="C602" s="21" t="s">
        <v>962</v>
      </c>
      <c r="D602" s="63"/>
      <c r="E602" s="41">
        <f t="shared" si="45"/>
        <v>22135.906099755583</v>
      </c>
      <c r="F602" s="45">
        <f t="shared" si="46"/>
        <v>7.0000000000000001E-3</v>
      </c>
      <c r="G602" s="41">
        <f t="shared" si="47"/>
        <v>120.84056559364778</v>
      </c>
      <c r="J602" s="34"/>
      <c r="K602" s="34">
        <v>735.84100000000001</v>
      </c>
      <c r="M602" s="23"/>
      <c r="N602" s="19" t="str">
        <f t="shared" si="44"/>
        <v>CLUB HÍPICO DE SANTIAGO S.A.</v>
      </c>
      <c r="O602" s="24"/>
      <c r="P602" s="41">
        <v>30.082458166581613</v>
      </c>
      <c r="Q602" s="41">
        <v>7.0000000000000001E-3</v>
      </c>
      <c r="R602" s="41">
        <v>0.16422102817544521</v>
      </c>
    </row>
    <row r="603" spans="3:18" x14ac:dyDescent="0.25">
      <c r="C603" s="21" t="s">
        <v>963</v>
      </c>
      <c r="D603" s="63"/>
      <c r="E603" s="41">
        <f t="shared" si="45"/>
        <v>29222.884433308263</v>
      </c>
      <c r="F603" s="45">
        <f t="shared" si="46"/>
        <v>6.0000000000000001E-3</v>
      </c>
      <c r="G603" s="41">
        <f t="shared" si="47"/>
        <v>1021.8740200271227</v>
      </c>
      <c r="J603" s="34"/>
      <c r="K603" s="34">
        <v>735.84100000000001</v>
      </c>
      <c r="M603" s="23"/>
      <c r="N603" s="19" t="str">
        <f t="shared" si="44"/>
        <v>SOCIEDAD HIPÓDROMO CHILE S.A. SERIE A</v>
      </c>
      <c r="O603" s="24"/>
      <c r="P603" s="41">
        <v>39.713585452982727</v>
      </c>
      <c r="Q603" s="41">
        <v>6.0000000000000001E-3</v>
      </c>
      <c r="R603" s="41">
        <v>1.3887157959764713</v>
      </c>
    </row>
    <row r="604" spans="3:18" x14ac:dyDescent="0.25">
      <c r="C604" s="21" t="s">
        <v>964</v>
      </c>
      <c r="D604" s="63"/>
      <c r="E604" s="41">
        <f t="shared" si="45"/>
        <v>889.38908436517954</v>
      </c>
      <c r="F604" s="45">
        <f t="shared" si="46"/>
        <v>1E-3</v>
      </c>
      <c r="G604" s="41">
        <f t="shared" si="47"/>
        <v>2.2234727109129491</v>
      </c>
      <c r="J604" s="34"/>
      <c r="K604" s="34">
        <v>735.84100000000001</v>
      </c>
      <c r="M604" s="23"/>
      <c r="N604" s="19" t="str">
        <f t="shared" si="44"/>
        <v>SOCIEDAD HIPÓDROMO CHILE S.A. SERIE B</v>
      </c>
      <c r="O604" s="24"/>
      <c r="P604" s="41">
        <v>1.2086701941930111</v>
      </c>
      <c r="Q604" s="41">
        <v>1E-3</v>
      </c>
      <c r="R604" s="41">
        <v>3.021675485482528E-3</v>
      </c>
    </row>
    <row r="605" spans="3:18" x14ac:dyDescent="0.25">
      <c r="C605" s="21" t="s">
        <v>66</v>
      </c>
      <c r="D605" s="63"/>
      <c r="E605" s="41">
        <f t="shared" si="45"/>
        <v>81243.890889252361</v>
      </c>
      <c r="F605" s="45">
        <f t="shared" si="46"/>
        <v>2.081</v>
      </c>
      <c r="G605" s="41">
        <f t="shared" si="47"/>
        <v>16530.092893126301</v>
      </c>
      <c r="J605" s="34"/>
      <c r="K605" s="34">
        <v>735.84100000000001</v>
      </c>
      <c r="M605" s="23"/>
      <c r="N605" s="19" t="str">
        <f t="shared" ref="N605:N618" si="48">C605</f>
        <v>EMPRESAS HITES S.A.</v>
      </c>
      <c r="O605" s="24"/>
      <c r="P605" s="41">
        <v>110.40957338508233</v>
      </c>
      <c r="Q605" s="41">
        <v>2.081</v>
      </c>
      <c r="R605" s="41">
        <v>22.464218347613546</v>
      </c>
    </row>
    <row r="606" spans="3:18" x14ac:dyDescent="0.25">
      <c r="C606" s="21" t="s">
        <v>79</v>
      </c>
      <c r="D606" s="63"/>
      <c r="E606" s="41">
        <f t="shared" si="45"/>
        <v>1298.0156058678031</v>
      </c>
      <c r="F606" s="45">
        <f t="shared" si="46"/>
        <v>2.7E-2</v>
      </c>
      <c r="G606" s="41">
        <f t="shared" si="47"/>
        <v>12.704479363824504</v>
      </c>
      <c r="J606" s="34"/>
      <c r="K606" s="34">
        <v>735.84100000000001</v>
      </c>
      <c r="M606" s="23"/>
      <c r="N606" s="19" t="str">
        <f t="shared" si="48"/>
        <v>EMPRESAS CABO DE HORNOS S.A.</v>
      </c>
      <c r="O606" s="24"/>
      <c r="P606" s="41">
        <v>1.7639892393435579</v>
      </c>
      <c r="Q606" s="41">
        <v>2.7E-2</v>
      </c>
      <c r="R606" s="41">
        <v>1.7265250731916953E-2</v>
      </c>
    </row>
    <row r="607" spans="3:18" x14ac:dyDescent="0.25">
      <c r="C607" s="21" t="s">
        <v>965</v>
      </c>
      <c r="D607" s="63"/>
      <c r="E607" s="41">
        <f t="shared" si="45"/>
        <v>23392.429731401957</v>
      </c>
      <c r="F607" s="45">
        <f t="shared" si="46"/>
        <v>4.0000000000000001E-3</v>
      </c>
      <c r="G607" s="41">
        <f t="shared" si="47"/>
        <v>2.4404460955144902</v>
      </c>
      <c r="J607" s="34"/>
      <c r="K607" s="34">
        <v>735.84100000000001</v>
      </c>
      <c r="M607" s="23"/>
      <c r="N607" s="19" t="str">
        <f t="shared" si="48"/>
        <v>INVERSIONES AGRÍCOLAS Y COMERCIALES S.A.</v>
      </c>
      <c r="O607" s="24"/>
      <c r="P607" s="41">
        <v>31.790060259488062</v>
      </c>
      <c r="Q607" s="41">
        <v>4.0000000000000001E-3</v>
      </c>
      <c r="R607" s="41">
        <v>3.3165399801240898E-3</v>
      </c>
    </row>
    <row r="608" spans="3:18" x14ac:dyDescent="0.25">
      <c r="C608" s="21" t="s">
        <v>61</v>
      </c>
      <c r="D608" s="63"/>
      <c r="E608" s="41">
        <f t="shared" si="45"/>
        <v>810253.22005855339</v>
      </c>
      <c r="F608" s="45">
        <f t="shared" si="46"/>
        <v>55.707000000000001</v>
      </c>
      <c r="G608" s="41">
        <f t="shared" si="47"/>
        <v>236829.20848485583</v>
      </c>
      <c r="J608" s="34"/>
      <c r="K608" s="34">
        <v>735.84100000000001</v>
      </c>
      <c r="M608" s="23"/>
      <c r="N608" s="19" t="str">
        <f t="shared" si="48"/>
        <v>INVERSIONES AGUAS METROPOLITANAS S.A.</v>
      </c>
      <c r="O608" s="24"/>
      <c r="P608" s="41">
        <v>1101.125406247482</v>
      </c>
      <c r="Q608" s="41">
        <v>55.707000000000001</v>
      </c>
      <c r="R608" s="41">
        <v>321.84834561387015</v>
      </c>
    </row>
    <row r="609" spans="2:18" x14ac:dyDescent="0.25">
      <c r="C609" s="21" t="s">
        <v>20</v>
      </c>
      <c r="D609" s="63"/>
      <c r="E609" s="41">
        <f t="shared" si="45"/>
        <v>35432.254901874265</v>
      </c>
      <c r="F609" s="45">
        <f t="shared" si="46"/>
        <v>0.26400000000000001</v>
      </c>
      <c r="G609" s="41">
        <f t="shared" si="47"/>
        <v>242.24843888506891</v>
      </c>
      <c r="J609" s="34"/>
      <c r="K609" s="34">
        <v>735.84100000000001</v>
      </c>
      <c r="M609" s="23"/>
      <c r="N609" s="19" t="str">
        <f t="shared" si="48"/>
        <v>EMPRESAS IANSA S.A.</v>
      </c>
      <c r="O609" s="24"/>
      <c r="P609" s="41">
        <v>48.152053095538662</v>
      </c>
      <c r="Q609" s="41">
        <v>0.26400000000000001</v>
      </c>
      <c r="R609" s="41">
        <v>0.32921302140689213</v>
      </c>
    </row>
    <row r="610" spans="2:18" x14ac:dyDescent="0.25">
      <c r="C610" s="21" t="s">
        <v>966</v>
      </c>
      <c r="D610" s="63"/>
      <c r="E610" s="41">
        <f t="shared" si="45"/>
        <v>815273.32733474788</v>
      </c>
      <c r="F610" s="45">
        <f t="shared" si="46"/>
        <v>47.015999999999998</v>
      </c>
      <c r="G610" s="41">
        <f t="shared" si="47"/>
        <v>202744.52246973536</v>
      </c>
      <c r="J610" s="34"/>
      <c r="K610" s="34">
        <v>735.84100000000001</v>
      </c>
      <c r="M610" s="23"/>
      <c r="N610" s="19" t="str">
        <f t="shared" si="48"/>
        <v>INVERSIONES LA CONSTRUCCIÓN S.A.</v>
      </c>
      <c r="O610" s="24"/>
      <c r="P610" s="41">
        <v>1107.9476780102602</v>
      </c>
      <c r="Q610" s="41">
        <v>47.015999999999998</v>
      </c>
      <c r="R610" s="41">
        <v>275.52762413311484</v>
      </c>
    </row>
    <row r="611" spans="2:18" x14ac:dyDescent="0.25">
      <c r="B611" s="18"/>
      <c r="C611" s="21" t="s">
        <v>967</v>
      </c>
      <c r="D611" s="63"/>
      <c r="E611" s="41">
        <f t="shared" si="45"/>
        <v>238149.49645045429</v>
      </c>
      <c r="F611" s="45">
        <f t="shared" si="46"/>
        <v>0.60899999999999999</v>
      </c>
      <c r="G611" s="41">
        <f t="shared" si="47"/>
        <v>20202.560793541066</v>
      </c>
      <c r="J611" s="34"/>
      <c r="K611" s="34">
        <v>735.84100000000001</v>
      </c>
      <c r="M611" s="25"/>
      <c r="N611" s="19" t="str">
        <f t="shared" si="48"/>
        <v>INSTITUTO DE DIAGNÓSTICO S.A.</v>
      </c>
      <c r="O611" s="24"/>
      <c r="P611" s="41">
        <v>323.64260275039618</v>
      </c>
      <c r="Q611" s="41">
        <v>0.60899999999999999</v>
      </c>
      <c r="R611" s="41">
        <v>27.455062701780776</v>
      </c>
    </row>
    <row r="612" spans="2:18" x14ac:dyDescent="0.25">
      <c r="C612" s="21" t="s">
        <v>181</v>
      </c>
      <c r="D612" s="63"/>
      <c r="E612" s="41">
        <f t="shared" si="45"/>
        <v>1777.8825064883188</v>
      </c>
      <c r="F612" s="45">
        <f t="shared" si="46"/>
        <v>1.9E-2</v>
      </c>
      <c r="G612" s="41">
        <f t="shared" si="47"/>
        <v>450.95743927224225</v>
      </c>
      <c r="J612" s="34"/>
      <c r="K612" s="34">
        <v>735.84100000000001</v>
      </c>
      <c r="M612" s="23"/>
      <c r="N612" s="19" t="str">
        <f t="shared" si="48"/>
        <v>INFODEMA S.A.</v>
      </c>
      <c r="O612" s="24"/>
      <c r="P612" s="41">
        <v>2.4161231930380596</v>
      </c>
      <c r="Q612" s="41">
        <v>1.9E-2</v>
      </c>
      <c r="R612" s="41">
        <v>0.61284630684107333</v>
      </c>
    </row>
    <row r="613" spans="2:18" x14ac:dyDescent="0.25">
      <c r="C613" s="21" t="s">
        <v>47</v>
      </c>
      <c r="D613" s="63"/>
      <c r="E613" s="41">
        <f t="shared" si="45"/>
        <v>90717.686605248309</v>
      </c>
      <c r="F613" s="45">
        <f t="shared" si="46"/>
        <v>0.17899999999999999</v>
      </c>
      <c r="G613" s="41">
        <f t="shared" si="47"/>
        <v>7604.6550194151951</v>
      </c>
      <c r="J613" s="34"/>
      <c r="K613" s="34">
        <v>735.84100000000001</v>
      </c>
      <c r="M613" s="23"/>
      <c r="N613" s="19" t="str">
        <f t="shared" si="48"/>
        <v>INGEVEC S.A.</v>
      </c>
      <c r="O613" s="24"/>
      <c r="P613" s="41">
        <v>123.28435980768714</v>
      </c>
      <c r="Q613" s="41">
        <v>0.17899999999999999</v>
      </c>
      <c r="R613" s="41">
        <v>10.33464433133679</v>
      </c>
    </row>
    <row r="614" spans="2:18" x14ac:dyDescent="0.25">
      <c r="C614" s="21" t="s">
        <v>968</v>
      </c>
      <c r="D614" s="63"/>
      <c r="E614" s="41">
        <f t="shared" si="45"/>
        <v>86.171920174048509</v>
      </c>
      <c r="F614" s="45">
        <f t="shared" si="46"/>
        <v>1E-3</v>
      </c>
      <c r="G614" s="41">
        <f t="shared" si="47"/>
        <v>2.8948527664983486</v>
      </c>
      <c r="J614" s="34"/>
      <c r="K614" s="34">
        <v>735.84100000000001</v>
      </c>
      <c r="M614" s="23"/>
      <c r="N614" s="19" t="str">
        <f t="shared" si="48"/>
        <v>SOCIEDAD INMOBILIARIA VINA DEL MAR S.A.</v>
      </c>
      <c r="O614" s="24"/>
      <c r="P614" s="41">
        <v>0.11710671214847843</v>
      </c>
      <c r="Q614" s="41">
        <v>1E-3</v>
      </c>
      <c r="R614" s="41">
        <v>3.9340737557411838E-3</v>
      </c>
    </row>
    <row r="615" spans="2:18" x14ac:dyDescent="0.25">
      <c r="C615" s="21" t="s">
        <v>69</v>
      </c>
      <c r="D615" s="63"/>
      <c r="E615" s="41">
        <f t="shared" si="45"/>
        <v>3466.4244623588806</v>
      </c>
      <c r="F615" s="45">
        <f t="shared" si="46"/>
        <v>5.0000000000000001E-3</v>
      </c>
      <c r="G615" s="41">
        <f t="shared" si="47"/>
        <v>0.16380570513819129</v>
      </c>
      <c r="J615" s="34"/>
      <c r="K615" s="34">
        <v>735.84100000000001</v>
      </c>
      <c r="M615" s="23"/>
      <c r="N615" s="19" t="str">
        <f t="shared" si="48"/>
        <v>INTASA S.A.</v>
      </c>
      <c r="O615" s="24"/>
      <c r="P615" s="41">
        <v>4.7108335392549217</v>
      </c>
      <c r="Q615" s="41">
        <v>5.0000000000000001E-3</v>
      </c>
      <c r="R615" s="41">
        <v>2.2261019043270391E-4</v>
      </c>
    </row>
    <row r="616" spans="2:18" x14ac:dyDescent="0.25">
      <c r="C616" s="21" t="s">
        <v>969</v>
      </c>
      <c r="D616" s="63"/>
      <c r="E616" s="41">
        <f t="shared" si="45"/>
        <v>57435.23352418212</v>
      </c>
      <c r="F616" s="45">
        <f t="shared" si="46"/>
        <v>5.0999999999999997E-2</v>
      </c>
      <c r="G616" s="41">
        <f t="shared" si="47"/>
        <v>9064.0674720660354</v>
      </c>
      <c r="J616" s="34"/>
      <c r="K616" s="34">
        <v>735.84100000000001</v>
      </c>
      <c r="M616" s="23"/>
      <c r="N616" s="19" t="str">
        <f t="shared" si="48"/>
        <v>COMPAÑÍA MARÍTIMA CHILENA S.A.</v>
      </c>
      <c r="O616" s="24"/>
      <c r="P616" s="41">
        <v>78.053864250812495</v>
      </c>
      <c r="Q616" s="41">
        <v>5.0999999999999997E-2</v>
      </c>
      <c r="R616" s="41">
        <v>12.317970148532137</v>
      </c>
    </row>
    <row r="617" spans="2:18" x14ac:dyDescent="0.25">
      <c r="C617" s="21" t="s">
        <v>152</v>
      </c>
      <c r="D617" s="63"/>
      <c r="E617" s="41">
        <f t="shared" si="45"/>
        <v>443058.39830594941</v>
      </c>
      <c r="F617" s="45">
        <f t="shared" si="46"/>
        <v>2.7029999999999998</v>
      </c>
      <c r="G617" s="41">
        <f t="shared" si="47"/>
        <v>36399.002193995795</v>
      </c>
      <c r="J617" s="34"/>
      <c r="K617" s="34">
        <v>735.84100000000001</v>
      </c>
      <c r="M617" s="23"/>
      <c r="N617" s="19" t="str">
        <f t="shared" si="48"/>
        <v>INVERCAP S.A.</v>
      </c>
      <c r="O617" s="24"/>
      <c r="P617" s="41">
        <v>602.11159517606302</v>
      </c>
      <c r="Q617" s="41">
        <v>2.7029999999999998</v>
      </c>
      <c r="R617" s="41">
        <v>49.465852261556229</v>
      </c>
    </row>
    <row r="618" spans="2:18" x14ac:dyDescent="0.25">
      <c r="C618" s="21" t="s">
        <v>970</v>
      </c>
      <c r="D618" s="63"/>
      <c r="E618" s="41">
        <f t="shared" si="45"/>
        <v>0</v>
      </c>
      <c r="F618" s="45">
        <f t="shared" si="46"/>
        <v>0</v>
      </c>
      <c r="G618" s="41">
        <f t="shared" si="47"/>
        <v>0</v>
      </c>
      <c r="J618" s="34"/>
      <c r="K618" s="34">
        <v>735.84100000000001</v>
      </c>
      <c r="M618" s="23"/>
      <c r="N618" s="19" t="str">
        <f t="shared" si="48"/>
        <v>INVERTEC FOODS S.A.</v>
      </c>
      <c r="O618" s="24"/>
      <c r="P618" s="41">
        <v>0</v>
      </c>
      <c r="Q618" s="41">
        <v>0</v>
      </c>
      <c r="R618" s="41">
        <v>0</v>
      </c>
    </row>
    <row r="619" spans="2:18" x14ac:dyDescent="0.25">
      <c r="C619" s="21" t="s">
        <v>159</v>
      </c>
      <c r="D619" s="63"/>
      <c r="E619" s="41">
        <f t="shared" si="45"/>
        <v>284201.91791270691</v>
      </c>
      <c r="F619" s="45">
        <f t="shared" si="46"/>
        <v>0.55400000000000005</v>
      </c>
      <c r="G619" s="41">
        <f t="shared" si="47"/>
        <v>8241.2518258682139</v>
      </c>
      <c r="J619" s="34"/>
      <c r="K619" s="34">
        <v>735.84100000000001</v>
      </c>
      <c r="M619" s="23"/>
      <c r="N619" s="19" t="str">
        <f t="shared" ref="N619:N660" si="49">C619</f>
        <v>INVERMAR S.A.</v>
      </c>
      <c r="O619" s="24"/>
      <c r="P619" s="41">
        <v>386.22734790900057</v>
      </c>
      <c r="Q619" s="41">
        <v>0.55400000000000005</v>
      </c>
      <c r="R619" s="41">
        <v>11.199772540356156</v>
      </c>
    </row>
    <row r="620" spans="2:18" x14ac:dyDescent="0.25">
      <c r="C620" s="21" t="s">
        <v>179</v>
      </c>
      <c r="D620" s="63"/>
      <c r="E620" s="41">
        <f t="shared" ref="E620:E661" si="50">IF(P620="n.d.","n.d.",P620*K620)</f>
        <v>6358.0300090293968</v>
      </c>
      <c r="F620" s="45">
        <f t="shared" ref="F620:F661" si="51">Q620</f>
        <v>2.5000000000000001E-2</v>
      </c>
      <c r="G620" s="41">
        <f t="shared" ref="G620:G661" si="52">IF(R620="n.d.","n.d.",R620*K620)</f>
        <v>31.522947379326364</v>
      </c>
      <c r="J620" s="34"/>
      <c r="K620" s="34">
        <v>735.84100000000001</v>
      </c>
      <c r="M620" s="23"/>
      <c r="N620" s="19" t="str">
        <f t="shared" si="49"/>
        <v>INVERNOVA S.A.</v>
      </c>
      <c r="O620" s="24"/>
      <c r="P620" s="41">
        <v>8.6404943581961273</v>
      </c>
      <c r="Q620" s="41">
        <v>2.5000000000000001E-2</v>
      </c>
      <c r="R620" s="41">
        <v>4.2839346243721627E-2</v>
      </c>
    </row>
    <row r="621" spans="2:18" x14ac:dyDescent="0.25">
      <c r="C621" s="21" t="s">
        <v>163</v>
      </c>
      <c r="D621" s="63"/>
      <c r="E621" s="41">
        <f t="shared" si="50"/>
        <v>129813.44910709778</v>
      </c>
      <c r="F621" s="45">
        <f t="shared" si="51"/>
        <v>6.8000000000000005E-2</v>
      </c>
      <c r="G621" s="41">
        <f t="shared" si="52"/>
        <v>27.478416919032526</v>
      </c>
      <c r="J621" s="34"/>
      <c r="K621" s="34">
        <v>735.84100000000001</v>
      </c>
      <c r="M621" s="23"/>
      <c r="N621" s="19" t="str">
        <f t="shared" si="49"/>
        <v>INVEXANS S.A.</v>
      </c>
      <c r="O621" s="24"/>
      <c r="P621" s="41">
        <v>176.41508030552495</v>
      </c>
      <c r="Q621" s="41">
        <v>6.8000000000000005E-2</v>
      </c>
      <c r="R621" s="41">
        <v>3.7342872874754907E-2</v>
      </c>
    </row>
    <row r="622" spans="2:18" x14ac:dyDescent="0.25">
      <c r="C622" s="21" t="s">
        <v>971</v>
      </c>
      <c r="D622" s="63"/>
      <c r="E622" s="41">
        <f t="shared" si="50"/>
        <v>33282.718315113751</v>
      </c>
      <c r="F622" s="45">
        <f t="shared" si="51"/>
        <v>7.0000000000000001E-3</v>
      </c>
      <c r="G622" s="41">
        <f t="shared" si="52"/>
        <v>26.280740872774032</v>
      </c>
      <c r="J622" s="34"/>
      <c r="K622" s="34">
        <v>735.84100000000001</v>
      </c>
      <c r="M622" s="23"/>
      <c r="N622" s="19" t="str">
        <f t="shared" si="49"/>
        <v>INVERSIONES UNIÓN ESPAÑOLA S.A.</v>
      </c>
      <c r="O622" s="24"/>
      <c r="P622" s="41">
        <v>45.230856007090871</v>
      </c>
      <c r="Q622" s="41">
        <v>7.0000000000000001E-3</v>
      </c>
      <c r="R622" s="41">
        <v>3.5715244017082537E-2</v>
      </c>
    </row>
    <row r="623" spans="2:18" x14ac:dyDescent="0.25">
      <c r="C623" s="21" t="s">
        <v>972</v>
      </c>
      <c r="D623" s="63"/>
      <c r="E623" s="41">
        <f t="shared" si="50"/>
        <v>13150.415429923418</v>
      </c>
      <c r="F623" s="45">
        <f t="shared" si="51"/>
        <v>1E-3</v>
      </c>
      <c r="G623" s="41">
        <f t="shared" si="52"/>
        <v>0.1213907397048159</v>
      </c>
      <c r="J623" s="34"/>
      <c r="K623" s="34">
        <v>735.84100000000001</v>
      </c>
      <c r="M623" s="23"/>
      <c r="N623" s="19" t="str">
        <f t="shared" si="49"/>
        <v>IPAL S.A.</v>
      </c>
      <c r="O623" s="24"/>
      <c r="P623" s="41">
        <v>17.871273046654668</v>
      </c>
      <c r="Q623" s="41">
        <v>1E-3</v>
      </c>
      <c r="R623" s="41">
        <v>1.6496870887163924E-4</v>
      </c>
    </row>
    <row r="624" spans="2:18" x14ac:dyDescent="0.25">
      <c r="C624" s="21" t="s">
        <v>70</v>
      </c>
      <c r="D624" s="63"/>
      <c r="E624" s="41">
        <f t="shared" si="50"/>
        <v>22476.86760780244</v>
      </c>
      <c r="F624" s="45">
        <f t="shared" si="51"/>
        <v>3.7999999999999999E-2</v>
      </c>
      <c r="G624" s="41">
        <f t="shared" si="52"/>
        <v>5.8233936150922618</v>
      </c>
      <c r="J624" s="34"/>
      <c r="K624" s="34">
        <v>735.84100000000001</v>
      </c>
      <c r="M624" s="23"/>
      <c r="N624" s="19" t="str">
        <f t="shared" si="49"/>
        <v>INMOBILIARIA SAN PATRICIO S.A.</v>
      </c>
      <c r="O624" s="24"/>
      <c r="P624" s="41">
        <v>30.54582118664554</v>
      </c>
      <c r="Q624" s="41">
        <v>3.7999999999999999E-2</v>
      </c>
      <c r="R624" s="41">
        <v>7.9139292525046336E-3</v>
      </c>
    </row>
    <row r="625" spans="3:18" x14ac:dyDescent="0.25">
      <c r="C625" s="21" t="s">
        <v>129</v>
      </c>
      <c r="D625" s="63"/>
      <c r="E625" s="41">
        <f t="shared" si="50"/>
        <v>2207753.7213602243</v>
      </c>
      <c r="F625" s="45">
        <f t="shared" si="51"/>
        <v>137.63399999999999</v>
      </c>
      <c r="G625" s="41">
        <f t="shared" si="52"/>
        <v>371727.2349138789</v>
      </c>
      <c r="J625" s="34"/>
      <c r="K625" s="34">
        <v>735.84100000000001</v>
      </c>
      <c r="M625" s="23"/>
      <c r="N625" s="19" t="str">
        <f t="shared" si="49"/>
        <v>ITAU CORPBANCA</v>
      </c>
      <c r="O625" s="24"/>
      <c r="P625" s="41">
        <v>3000.3135478455592</v>
      </c>
      <c r="Q625" s="41">
        <v>137.63399999999999</v>
      </c>
      <c r="R625" s="41">
        <v>505.17331178050546</v>
      </c>
    </row>
    <row r="626" spans="3:18" x14ac:dyDescent="0.25">
      <c r="C626" s="21" t="s">
        <v>973</v>
      </c>
      <c r="D626" s="63"/>
      <c r="E626" s="41">
        <f t="shared" si="50"/>
        <v>263634.08546197054</v>
      </c>
      <c r="F626" s="45">
        <f t="shared" si="51"/>
        <v>0.84099999999999997</v>
      </c>
      <c r="G626" s="41">
        <f t="shared" si="52"/>
        <v>128772.85585995502</v>
      </c>
      <c r="J626" s="34"/>
      <c r="K626" s="34">
        <v>735.84100000000001</v>
      </c>
      <c r="M626" s="23"/>
      <c r="N626" s="19" t="str">
        <f t="shared" si="49"/>
        <v>CLÍNICA LAS CONDES S.A.</v>
      </c>
      <c r="O626" s="24"/>
      <c r="P626" s="41">
        <v>358.27588495608501</v>
      </c>
      <c r="Q626" s="41">
        <v>0.84099999999999997</v>
      </c>
      <c r="R626" s="41">
        <v>175.00092528135156</v>
      </c>
    </row>
    <row r="627" spans="3:18" x14ac:dyDescent="0.25">
      <c r="C627" s="21" t="s">
        <v>974</v>
      </c>
      <c r="D627" s="63"/>
      <c r="E627" s="41">
        <f t="shared" si="50"/>
        <v>0</v>
      </c>
      <c r="F627" s="45">
        <f t="shared" si="51"/>
        <v>0</v>
      </c>
      <c r="G627" s="41">
        <f t="shared" si="52"/>
        <v>0</v>
      </c>
      <c r="J627" s="34"/>
      <c r="K627" s="34">
        <v>735.84100000000001</v>
      </c>
      <c r="M627" s="23"/>
      <c r="N627" s="19" t="str">
        <f t="shared" si="49"/>
        <v>LIGA INDEPENDIENTE DE FUTBOL S.A.</v>
      </c>
      <c r="O627" s="24"/>
      <c r="P627" s="41">
        <v>0</v>
      </c>
      <c r="Q627" s="41">
        <v>0</v>
      </c>
      <c r="R627" s="41">
        <v>0</v>
      </c>
    </row>
    <row r="628" spans="3:18" x14ac:dyDescent="0.25">
      <c r="C628" s="21" t="s">
        <v>78</v>
      </c>
      <c r="D628" s="63"/>
      <c r="E628" s="41">
        <f t="shared" si="50"/>
        <v>521894.99183252489</v>
      </c>
      <c r="F628" s="45">
        <f t="shared" si="51"/>
        <v>2.0680000000000001</v>
      </c>
      <c r="G628" s="41">
        <f t="shared" si="52"/>
        <v>28875.140841364493</v>
      </c>
      <c r="J628" s="34"/>
      <c r="K628" s="34">
        <v>735.84100000000001</v>
      </c>
      <c r="M628" s="23"/>
      <c r="N628" s="19" t="str">
        <f t="shared" si="49"/>
        <v>EMPRESAS LIPIGAS S.A.</v>
      </c>
      <c r="O628" s="24"/>
      <c r="P628" s="41">
        <v>709.24967735220639</v>
      </c>
      <c r="Q628" s="41">
        <v>2.0680000000000001</v>
      </c>
      <c r="R628" s="41">
        <v>39.241005653890575</v>
      </c>
    </row>
    <row r="629" spans="3:18" x14ac:dyDescent="0.25">
      <c r="C629" s="21" t="s">
        <v>975</v>
      </c>
      <c r="D629" s="63"/>
      <c r="E629" s="41">
        <f t="shared" si="50"/>
        <v>30377.578281539576</v>
      </c>
      <c r="F629" s="45">
        <f t="shared" si="51"/>
        <v>1.6E-2</v>
      </c>
      <c r="G629" s="41">
        <f t="shared" si="52"/>
        <v>293.19238079720128</v>
      </c>
      <c r="J629" s="34"/>
      <c r="K629" s="34">
        <v>735.84100000000001</v>
      </c>
      <c r="M629" s="23"/>
      <c r="N629" s="19" t="str">
        <f t="shared" si="49"/>
        <v>COMPAÑÍA ELÉCTRICA DEL LITORAL S.A.</v>
      </c>
      <c r="O629" s="24"/>
      <c r="P629" s="41">
        <v>41.282801966103513</v>
      </c>
      <c r="Q629" s="41">
        <v>1.6E-2</v>
      </c>
      <c r="R629" s="41">
        <v>0.3984452902151433</v>
      </c>
    </row>
    <row r="630" spans="3:18" x14ac:dyDescent="0.25">
      <c r="C630" s="21" t="s">
        <v>126</v>
      </c>
      <c r="D630" s="63"/>
      <c r="E630" s="41">
        <f t="shared" si="50"/>
        <v>4521403.1427187212</v>
      </c>
      <c r="F630" s="45">
        <f t="shared" si="51"/>
        <v>194.447</v>
      </c>
      <c r="G630" s="41">
        <f t="shared" si="52"/>
        <v>2462666.7558057266</v>
      </c>
      <c r="J630" s="34"/>
      <c r="K630" s="34">
        <v>735.84100000000001</v>
      </c>
      <c r="M630" s="23"/>
      <c r="N630" s="19" t="str">
        <f t="shared" si="49"/>
        <v>LATAM AIRLINES GROUP S.A.</v>
      </c>
      <c r="O630" s="24"/>
      <c r="P630" s="41">
        <v>6144.5382123566387</v>
      </c>
      <c r="Q630" s="41">
        <v>194.447</v>
      </c>
      <c r="R630" s="41">
        <v>3346.7376183247829</v>
      </c>
    </row>
    <row r="631" spans="3:18" x14ac:dyDescent="0.25">
      <c r="C631" s="21" t="s">
        <v>976</v>
      </c>
      <c r="D631" s="63"/>
      <c r="E631" s="41">
        <f t="shared" si="50"/>
        <v>0</v>
      </c>
      <c r="F631" s="45">
        <f t="shared" si="51"/>
        <v>0</v>
      </c>
      <c r="G631" s="41">
        <f t="shared" si="52"/>
        <v>0</v>
      </c>
      <c r="J631" s="34"/>
      <c r="K631" s="34">
        <v>735.84100000000001</v>
      </c>
      <c r="M631" s="23"/>
      <c r="N631" s="19" t="str">
        <f t="shared" si="49"/>
        <v>COLEGIO LA MAISONNETTE S.A.</v>
      </c>
      <c r="O631" s="24"/>
      <c r="P631" s="41">
        <v>0</v>
      </c>
      <c r="Q631" s="41">
        <v>0</v>
      </c>
      <c r="R631" s="41">
        <v>0</v>
      </c>
    </row>
    <row r="632" spans="3:18" x14ac:dyDescent="0.25">
      <c r="C632" s="21" t="s">
        <v>131</v>
      </c>
      <c r="D632" s="63"/>
      <c r="E632" s="41">
        <f t="shared" si="50"/>
        <v>3056608.9239021246</v>
      </c>
      <c r="F632" s="45">
        <f t="shared" si="51"/>
        <v>29.3</v>
      </c>
      <c r="G632" s="41">
        <f t="shared" si="52"/>
        <v>372296.70284287009</v>
      </c>
      <c r="J632" s="34"/>
      <c r="K632" s="34">
        <v>735.84100000000001</v>
      </c>
      <c r="M632" s="23"/>
      <c r="N632" s="19" t="str">
        <f t="shared" si="49"/>
        <v>PLAZA S.A.</v>
      </c>
      <c r="O632" s="24"/>
      <c r="P632" s="41">
        <v>4153.8986328597139</v>
      </c>
      <c r="Q632" s="41">
        <v>29.3</v>
      </c>
      <c r="R632" s="41">
        <v>505.94721256748409</v>
      </c>
    </row>
    <row r="633" spans="3:18" x14ac:dyDescent="0.25">
      <c r="C633" s="21" t="s">
        <v>977</v>
      </c>
      <c r="D633" s="63"/>
      <c r="E633" s="41">
        <f t="shared" si="50"/>
        <v>91206.420666736245</v>
      </c>
      <c r="F633" s="45">
        <f t="shared" si="51"/>
        <v>1.353</v>
      </c>
      <c r="G633" s="41">
        <f t="shared" si="52"/>
        <v>70052.949049315808</v>
      </c>
      <c r="J633" s="34"/>
      <c r="K633" s="34">
        <v>735.84100000000001</v>
      </c>
      <c r="M633" s="23"/>
      <c r="N633" s="19" t="str">
        <f t="shared" si="49"/>
        <v>INMOBILIARIA MANQUEHUE S.A.</v>
      </c>
      <c r="O633" s="24"/>
      <c r="P633" s="41">
        <v>123.94854413757353</v>
      </c>
      <c r="Q633" s="41">
        <v>1.353</v>
      </c>
      <c r="R633" s="41">
        <v>95.201203859686814</v>
      </c>
    </row>
    <row r="634" spans="3:18" x14ac:dyDescent="0.25">
      <c r="C634" s="21" t="s">
        <v>177</v>
      </c>
      <c r="D634" s="63"/>
      <c r="E634" s="41">
        <f t="shared" si="50"/>
        <v>8390.4966219011039</v>
      </c>
      <c r="F634" s="45">
        <f t="shared" si="51"/>
        <v>1E-3</v>
      </c>
      <c r="G634" s="41">
        <f t="shared" si="52"/>
        <v>3.198002024114313</v>
      </c>
      <c r="J634" s="34"/>
      <c r="K634" s="34">
        <v>735.84100000000001</v>
      </c>
      <c r="M634" s="23"/>
      <c r="N634" s="19" t="str">
        <f t="shared" si="49"/>
        <v>MARBELLA COUNTRY CLUB S.A.</v>
      </c>
      <c r="O634" s="24"/>
      <c r="P634" s="41">
        <v>11.402594612016868</v>
      </c>
      <c r="Q634" s="41">
        <v>1E-3</v>
      </c>
      <c r="R634" s="41">
        <v>4.3460503343987532E-3</v>
      </c>
    </row>
    <row r="635" spans="3:18" x14ac:dyDescent="0.25">
      <c r="C635" s="21" t="s">
        <v>978</v>
      </c>
      <c r="D635" s="63"/>
      <c r="E635" s="41">
        <f t="shared" si="50"/>
        <v>0</v>
      </c>
      <c r="F635" s="45">
        <f t="shared" si="51"/>
        <v>0</v>
      </c>
      <c r="G635" s="41">
        <f t="shared" si="52"/>
        <v>0</v>
      </c>
      <c r="J635" s="34"/>
      <c r="K635" s="34">
        <v>735.84100000000001</v>
      </c>
      <c r="M635" s="23"/>
      <c r="N635" s="19" t="str">
        <f t="shared" si="49"/>
        <v>COLEGIO BRITÁNICO SAINT MARGARET'S S.A.</v>
      </c>
      <c r="O635" s="24"/>
      <c r="P635" s="41">
        <v>0</v>
      </c>
      <c r="Q635" s="41">
        <v>0</v>
      </c>
      <c r="R635" s="41">
        <v>0</v>
      </c>
    </row>
    <row r="636" spans="3:18" x14ac:dyDescent="0.25">
      <c r="C636" s="21" t="s">
        <v>979</v>
      </c>
      <c r="D636" s="63"/>
      <c r="E636" s="41">
        <f t="shared" si="50"/>
        <v>136281.18298576283</v>
      </c>
      <c r="F636" s="45">
        <f t="shared" si="51"/>
        <v>2.5999999999999999E-2</v>
      </c>
      <c r="G636" s="41">
        <f t="shared" si="52"/>
        <v>2.3432753969971261</v>
      </c>
      <c r="J636" s="34"/>
      <c r="K636" s="34">
        <v>735.84100000000001</v>
      </c>
      <c r="M636" s="23"/>
      <c r="N636" s="19" t="str">
        <f t="shared" si="49"/>
        <v>MARÍTIMA DE INVERSIONES S.A.</v>
      </c>
      <c r="O636" s="24"/>
      <c r="P636" s="41">
        <v>185.20466104194088</v>
      </c>
      <c r="Q636" s="41">
        <v>2.5999999999999999E-2</v>
      </c>
      <c r="R636" s="41">
        <v>3.1844860465740916E-3</v>
      </c>
    </row>
    <row r="637" spans="3:18" x14ac:dyDescent="0.25">
      <c r="C637" s="21" t="s">
        <v>155</v>
      </c>
      <c r="D637" s="63"/>
      <c r="E637" s="41">
        <f t="shared" si="50"/>
        <v>249133.32445830212</v>
      </c>
      <c r="F637" s="45">
        <f t="shared" si="51"/>
        <v>2.92</v>
      </c>
      <c r="G637" s="41">
        <f t="shared" si="52"/>
        <v>30082.203147228374</v>
      </c>
      <c r="J637" s="34"/>
      <c r="K637" s="34">
        <v>735.84100000000001</v>
      </c>
      <c r="M637" s="23"/>
      <c r="N637" s="19" t="str">
        <f t="shared" si="49"/>
        <v>MASISA S.A.</v>
      </c>
      <c r="O637" s="24"/>
      <c r="P637" s="41">
        <v>338.56950680690818</v>
      </c>
      <c r="Q637" s="41">
        <v>2.92</v>
      </c>
      <c r="R637" s="41">
        <v>40.881390337353281</v>
      </c>
    </row>
    <row r="638" spans="3:18" x14ac:dyDescent="0.25">
      <c r="C638" s="21" t="s">
        <v>980</v>
      </c>
      <c r="D638" s="63"/>
      <c r="E638" s="41">
        <f t="shared" si="50"/>
        <v>116539.12098760616</v>
      </c>
      <c r="F638" s="45">
        <f t="shared" si="51"/>
        <v>0.114</v>
      </c>
      <c r="G638" s="41">
        <f t="shared" si="52"/>
        <v>43.478288388129513</v>
      </c>
      <c r="J638" s="34"/>
      <c r="K638" s="34">
        <v>735.84100000000001</v>
      </c>
      <c r="M638" s="23"/>
      <c r="N638" s="19" t="str">
        <f t="shared" si="49"/>
        <v>MELÓN S.A.</v>
      </c>
      <c r="O638" s="24"/>
      <c r="P638" s="41">
        <v>158.37541124727511</v>
      </c>
      <c r="Q638" s="41">
        <v>0.114</v>
      </c>
      <c r="R638" s="41">
        <v>5.9086526013268512E-2</v>
      </c>
    </row>
    <row r="639" spans="3:18" x14ac:dyDescent="0.25">
      <c r="C639" s="21" t="s">
        <v>981</v>
      </c>
      <c r="D639" s="63"/>
      <c r="E639" s="41">
        <f t="shared" si="50"/>
        <v>1544078.2714673257</v>
      </c>
      <c r="F639" s="45">
        <f t="shared" si="51"/>
        <v>0.50900000000000001</v>
      </c>
      <c r="G639" s="41">
        <f t="shared" si="52"/>
        <v>7076.1731633545141</v>
      </c>
      <c r="J639" s="34"/>
      <c r="K639" s="34">
        <v>735.84100000000001</v>
      </c>
      <c r="M639" s="23"/>
      <c r="N639" s="19" t="str">
        <f t="shared" si="49"/>
        <v>MINERA VALPARAÍSO S.A.</v>
      </c>
      <c r="O639" s="24"/>
      <c r="P639" s="41">
        <v>2098.3857538073112</v>
      </c>
      <c r="Q639" s="41">
        <v>0.50900000000000001</v>
      </c>
      <c r="R639" s="41">
        <v>9.6164431763852711</v>
      </c>
    </row>
    <row r="640" spans="3:18" x14ac:dyDescent="0.25">
      <c r="C640" s="21" t="s">
        <v>49</v>
      </c>
      <c r="D640" s="63"/>
      <c r="E640" s="41">
        <f t="shared" si="50"/>
        <v>181397.97330650908</v>
      </c>
      <c r="F640" s="45">
        <f t="shared" si="51"/>
        <v>0.11</v>
      </c>
      <c r="G640" s="41">
        <f t="shared" si="52"/>
        <v>4147.3131070889613</v>
      </c>
      <c r="J640" s="34"/>
      <c r="K640" s="34">
        <v>735.84100000000001</v>
      </c>
      <c r="M640" s="23"/>
      <c r="N640" s="19" t="str">
        <f t="shared" si="49"/>
        <v>EMP. CONST. MOLLER Y PEREZ-COTAPOS S.A.</v>
      </c>
      <c r="O640" s="24"/>
      <c r="P640" s="41">
        <v>246.51789354834682</v>
      </c>
      <c r="Q640" s="41">
        <v>0.11</v>
      </c>
      <c r="R640" s="41">
        <v>5.6361538798313235</v>
      </c>
    </row>
    <row r="641" spans="2:18" x14ac:dyDescent="0.25">
      <c r="C641" s="21" t="s">
        <v>135</v>
      </c>
      <c r="D641" s="63"/>
      <c r="E641" s="41">
        <f t="shared" si="50"/>
        <v>1039318.9325782632</v>
      </c>
      <c r="F641" s="45">
        <f t="shared" si="51"/>
        <v>0.30399999999999999</v>
      </c>
      <c r="G641" s="41">
        <f t="shared" si="52"/>
        <v>2540.8574521446658</v>
      </c>
      <c r="J641" s="34"/>
      <c r="K641" s="34">
        <v>735.84100000000001</v>
      </c>
      <c r="M641" s="23"/>
      <c r="N641" s="19" t="str">
        <f t="shared" si="49"/>
        <v>MOLIBDENOS Y METALES S.A.</v>
      </c>
      <c r="O641" s="24"/>
      <c r="P641" s="41">
        <v>1412.4232443941873</v>
      </c>
      <c r="Q641" s="41">
        <v>0.30399999999999999</v>
      </c>
      <c r="R641" s="41">
        <v>3.4529979331739677</v>
      </c>
    </row>
    <row r="642" spans="2:18" x14ac:dyDescent="0.25">
      <c r="C642" s="21" t="s">
        <v>982</v>
      </c>
      <c r="D642" s="63"/>
      <c r="E642" s="41">
        <f t="shared" si="50"/>
        <v>0</v>
      </c>
      <c r="F642" s="45">
        <f t="shared" si="51"/>
        <v>0</v>
      </c>
      <c r="G642" s="41">
        <f t="shared" si="52"/>
        <v>0</v>
      </c>
      <c r="J642" s="34"/>
      <c r="K642" s="34">
        <v>735.84100000000001</v>
      </c>
      <c r="M642" s="23"/>
      <c r="N642" s="19" t="str">
        <f t="shared" si="49"/>
        <v>MUELLES DE PENCO S.A.</v>
      </c>
      <c r="O642" s="24"/>
      <c r="P642" s="41">
        <v>0</v>
      </c>
      <c r="Q642" s="41">
        <v>0</v>
      </c>
      <c r="R642" s="41">
        <v>0</v>
      </c>
    </row>
    <row r="643" spans="2:18" x14ac:dyDescent="0.25">
      <c r="B643" s="18"/>
      <c r="C643" s="21" t="s">
        <v>143</v>
      </c>
      <c r="D643" s="63"/>
      <c r="E643" s="41">
        <f t="shared" si="50"/>
        <v>475114.66270311712</v>
      </c>
      <c r="F643" s="45">
        <f t="shared" si="51"/>
        <v>4.7130000000000001</v>
      </c>
      <c r="G643" s="41">
        <f t="shared" si="52"/>
        <v>62013.185567357206</v>
      </c>
      <c r="J643" s="34"/>
      <c r="K643" s="34">
        <v>735.84100000000001</v>
      </c>
      <c r="M643" s="25"/>
      <c r="N643" s="19" t="str">
        <f t="shared" si="49"/>
        <v>MULTIEXPORT FOODS S.A.</v>
      </c>
      <c r="O643" s="24"/>
      <c r="P643" s="41">
        <v>645.67571350756089</v>
      </c>
      <c r="Q643" s="41">
        <v>4.7130000000000001</v>
      </c>
      <c r="R643" s="41">
        <v>84.275251810319361</v>
      </c>
    </row>
    <row r="644" spans="2:18" x14ac:dyDescent="0.25">
      <c r="C644" s="21" t="s">
        <v>165</v>
      </c>
      <c r="D644" s="63"/>
      <c r="E644" s="41">
        <f t="shared" si="50"/>
        <v>112437.35629122726</v>
      </c>
      <c r="F644" s="45">
        <f t="shared" si="51"/>
        <v>1.0999999999999999E-2</v>
      </c>
      <c r="G644" s="41">
        <f t="shared" si="52"/>
        <v>351.29953354593755</v>
      </c>
      <c r="J644" s="34"/>
      <c r="K644" s="34">
        <v>735.84100000000001</v>
      </c>
      <c r="M644" s="23"/>
      <c r="N644" s="19" t="str">
        <f t="shared" si="49"/>
        <v>NAVARINO S. A.</v>
      </c>
      <c r="O644" s="24"/>
      <c r="P644" s="41">
        <v>152.80115716741423</v>
      </c>
      <c r="Q644" s="41">
        <v>1.0999999999999999E-2</v>
      </c>
      <c r="R644" s="41">
        <v>0.47741228546104059</v>
      </c>
    </row>
    <row r="645" spans="2:18" x14ac:dyDescent="0.25">
      <c r="C645" s="21" t="s">
        <v>162</v>
      </c>
      <c r="D645" s="63"/>
      <c r="E645" s="41">
        <f t="shared" si="50"/>
        <v>127144.13125938785</v>
      </c>
      <c r="F645" s="45">
        <f t="shared" si="51"/>
        <v>0.112</v>
      </c>
      <c r="G645" s="41">
        <f t="shared" si="52"/>
        <v>555.69619260815318</v>
      </c>
      <c r="J645" s="34"/>
      <c r="K645" s="34">
        <v>735.84100000000001</v>
      </c>
      <c r="M645" s="23"/>
      <c r="N645" s="19" t="str">
        <f t="shared" si="49"/>
        <v>GRUPO EMPRESAS NAVIERAS S.A.</v>
      </c>
      <c r="O645" s="24"/>
      <c r="P645" s="41">
        <v>172.78750607724746</v>
      </c>
      <c r="Q645" s="41">
        <v>0.112</v>
      </c>
      <c r="R645" s="41">
        <v>0.75518514544331339</v>
      </c>
    </row>
    <row r="646" spans="2:18" x14ac:dyDescent="0.25">
      <c r="C646" s="21" t="s">
        <v>67</v>
      </c>
      <c r="D646" s="63"/>
      <c r="E646" s="41">
        <f t="shared" si="50"/>
        <v>6157.5370940882594</v>
      </c>
      <c r="F646" s="45">
        <f t="shared" si="51"/>
        <v>2E-3</v>
      </c>
      <c r="G646" s="41">
        <f t="shared" si="52"/>
        <v>3.0231669061199002</v>
      </c>
      <c r="J646" s="34"/>
      <c r="K646" s="34">
        <v>735.84100000000001</v>
      </c>
      <c r="M646" s="23"/>
      <c r="N646" s="19" t="str">
        <f t="shared" si="49"/>
        <v>NIBSA S.A.</v>
      </c>
      <c r="O646" s="24"/>
      <c r="P646" s="41">
        <v>8.3680266444629474</v>
      </c>
      <c r="Q646" s="41">
        <v>2E-3</v>
      </c>
      <c r="R646" s="41">
        <v>4.1084512905911743E-3</v>
      </c>
    </row>
    <row r="647" spans="2:18" x14ac:dyDescent="0.25">
      <c r="C647" s="21" t="s">
        <v>160</v>
      </c>
      <c r="D647" s="63"/>
      <c r="E647" s="41">
        <f t="shared" si="50"/>
        <v>113748.48276965781</v>
      </c>
      <c r="F647" s="45">
        <f t="shared" si="51"/>
        <v>0.36299999999999999</v>
      </c>
      <c r="G647" s="41">
        <f t="shared" si="52"/>
        <v>1418.4467734121122</v>
      </c>
      <c r="J647" s="34"/>
      <c r="K647" s="34">
        <v>735.84100000000001</v>
      </c>
      <c r="M647" s="23"/>
      <c r="N647" s="19" t="str">
        <f t="shared" si="49"/>
        <v>NITRATOS DE CHILE S.A.</v>
      </c>
      <c r="O647" s="24"/>
      <c r="P647" s="41">
        <v>154.58296394147351</v>
      </c>
      <c r="Q647" s="41">
        <v>0.36299999999999999</v>
      </c>
      <c r="R647" s="41">
        <v>1.9276538999758266</v>
      </c>
    </row>
    <row r="648" spans="2:18" x14ac:dyDescent="0.25">
      <c r="C648" s="21" t="s">
        <v>146</v>
      </c>
      <c r="D648" s="63"/>
      <c r="E648" s="41">
        <f t="shared" si="50"/>
        <v>286597.80406892236</v>
      </c>
      <c r="F648" s="45">
        <f t="shared" si="51"/>
        <v>1.79</v>
      </c>
      <c r="G648" s="41">
        <f t="shared" si="52"/>
        <v>7386.9067288804372</v>
      </c>
      <c r="J648" s="34"/>
      <c r="K648" s="34">
        <v>735.84100000000001</v>
      </c>
      <c r="M648" s="23"/>
      <c r="N648" s="19" t="str">
        <f t="shared" si="49"/>
        <v>NORTE GRANDE S.A.</v>
      </c>
      <c r="O648" s="24"/>
      <c r="P648" s="41">
        <v>389.48333141116404</v>
      </c>
      <c r="Q648" s="41">
        <v>1.79</v>
      </c>
      <c r="R648" s="41">
        <v>10.038726747871397</v>
      </c>
    </row>
    <row r="649" spans="2:18" x14ac:dyDescent="0.25">
      <c r="C649" s="21" t="s">
        <v>164</v>
      </c>
      <c r="D649" s="63"/>
      <c r="E649" s="41">
        <f t="shared" si="50"/>
        <v>44487.970704567335</v>
      </c>
      <c r="F649" s="45">
        <f t="shared" si="51"/>
        <v>10.364000000000001</v>
      </c>
      <c r="G649" s="41">
        <f t="shared" si="52"/>
        <v>17782.448148443757</v>
      </c>
      <c r="J649" s="34"/>
      <c r="K649" s="34">
        <v>735.84100000000001</v>
      </c>
      <c r="M649" s="23"/>
      <c r="N649" s="19" t="str">
        <f t="shared" si="49"/>
        <v>EMPRESAS LA POLAR S.A.</v>
      </c>
      <c r="O649" s="24"/>
      <c r="P649" s="41">
        <v>60.45867341527223</v>
      </c>
      <c r="Q649" s="41">
        <v>10.364000000000001</v>
      </c>
      <c r="R649" s="41">
        <v>24.166155661948377</v>
      </c>
    </row>
    <row r="650" spans="2:18" x14ac:dyDescent="0.25">
      <c r="C650" s="21" t="s">
        <v>983</v>
      </c>
      <c r="D650" s="63"/>
      <c r="E650" s="41">
        <f t="shared" si="50"/>
        <v>0</v>
      </c>
      <c r="F650" s="45">
        <f t="shared" si="51"/>
        <v>0</v>
      </c>
      <c r="G650" s="41">
        <f t="shared" si="52"/>
        <v>0</v>
      </c>
      <c r="J650" s="34"/>
      <c r="K650" s="34">
        <v>735.84100000000001</v>
      </c>
      <c r="M650" s="23"/>
      <c r="N650" s="19" t="str">
        <f t="shared" si="49"/>
        <v>INVERSIONES NUEVA REGIÓN S.A.</v>
      </c>
      <c r="O650" s="24"/>
      <c r="P650" s="41">
        <v>0</v>
      </c>
      <c r="Q650" s="41">
        <v>0</v>
      </c>
      <c r="R650" s="41">
        <v>0</v>
      </c>
    </row>
    <row r="651" spans="2:18" x14ac:dyDescent="0.25">
      <c r="C651" s="21" t="s">
        <v>984</v>
      </c>
      <c r="D651" s="63"/>
      <c r="E651" s="41">
        <f t="shared" si="50"/>
        <v>0</v>
      </c>
      <c r="F651" s="45">
        <f t="shared" si="51"/>
        <v>0</v>
      </c>
      <c r="G651" s="41">
        <f t="shared" si="52"/>
        <v>0</v>
      </c>
      <c r="J651" s="34"/>
      <c r="K651" s="34">
        <v>735.84100000000001</v>
      </c>
      <c r="M651" s="23"/>
      <c r="N651" s="19" t="str">
        <f t="shared" si="49"/>
        <v>OLD GRANGONIAN CLUB S.A.</v>
      </c>
      <c r="O651" s="24"/>
      <c r="P651" s="41">
        <v>0</v>
      </c>
      <c r="Q651" s="41">
        <v>0</v>
      </c>
      <c r="R651" s="41">
        <v>0</v>
      </c>
    </row>
    <row r="652" spans="2:18" x14ac:dyDescent="0.25">
      <c r="C652" s="21" t="s">
        <v>54</v>
      </c>
      <c r="D652" s="63"/>
      <c r="E652" s="41">
        <f t="shared" si="50"/>
        <v>342478.53083126823</v>
      </c>
      <c r="F652" s="45">
        <f t="shared" si="51"/>
        <v>9.2230000000000008</v>
      </c>
      <c r="G652" s="41">
        <f t="shared" si="52"/>
        <v>24282.357548954995</v>
      </c>
      <c r="J652" s="34"/>
      <c r="K652" s="34">
        <v>735.84100000000001</v>
      </c>
      <c r="M652" s="23"/>
      <c r="N652" s="19" t="str">
        <f t="shared" si="49"/>
        <v>SOCIEDAD DE INVERSIONES ORO BLANCO S.A.</v>
      </c>
      <c r="O652" s="24"/>
      <c r="P652" s="41">
        <v>465.42463770198754</v>
      </c>
      <c r="Q652" s="41">
        <v>9.2230000000000008</v>
      </c>
      <c r="R652" s="41">
        <v>32.999462586285617</v>
      </c>
    </row>
    <row r="653" spans="2:18" x14ac:dyDescent="0.25">
      <c r="C653" s="21" t="s">
        <v>33</v>
      </c>
      <c r="D653" s="63"/>
      <c r="E653" s="41">
        <f t="shared" si="50"/>
        <v>123952.65645707959</v>
      </c>
      <c r="F653" s="45">
        <f t="shared" si="51"/>
        <v>6.6000000000000003E-2</v>
      </c>
      <c r="G653" s="41">
        <f t="shared" si="52"/>
        <v>137.22724324584621</v>
      </c>
      <c r="J653" s="34"/>
      <c r="K653" s="34">
        <v>735.84100000000001</v>
      </c>
      <c r="M653" s="23"/>
      <c r="N653" s="19" t="str">
        <f t="shared" si="49"/>
        <v>OXIQUIM S.A.</v>
      </c>
      <c r="O653" s="24"/>
      <c r="P653" s="41">
        <v>168.45032616703824</v>
      </c>
      <c r="Q653" s="41">
        <v>6.6000000000000003E-2</v>
      </c>
      <c r="R653" s="41">
        <v>0.18649034675404905</v>
      </c>
    </row>
    <row r="654" spans="2:18" x14ac:dyDescent="0.25">
      <c r="C654" s="21" t="s">
        <v>48</v>
      </c>
      <c r="D654" s="63"/>
      <c r="E654" s="41">
        <f t="shared" si="50"/>
        <v>1655730.013048907</v>
      </c>
      <c r="F654" s="45">
        <f t="shared" si="51"/>
        <v>80.567999999999998</v>
      </c>
      <c r="G654" s="41">
        <f t="shared" si="52"/>
        <v>411451.87892198371</v>
      </c>
      <c r="J654" s="34"/>
      <c r="K654" s="34">
        <v>735.84100000000001</v>
      </c>
      <c r="M654" s="23"/>
      <c r="N654" s="19" t="str">
        <f t="shared" si="49"/>
        <v>PARQUE ARAUCO S.A.</v>
      </c>
      <c r="O654" s="24"/>
      <c r="P654" s="41">
        <v>2250.119269038973</v>
      </c>
      <c r="Q654" s="41">
        <v>80.567999999999998</v>
      </c>
      <c r="R654" s="41">
        <v>559.15867547742471</v>
      </c>
    </row>
    <row r="655" spans="2:18" x14ac:dyDescent="0.25">
      <c r="C655" s="21" t="s">
        <v>58</v>
      </c>
      <c r="D655" s="63"/>
      <c r="E655" s="41">
        <f t="shared" si="50"/>
        <v>830701.75742324942</v>
      </c>
      <c r="F655" s="45">
        <f t="shared" si="51"/>
        <v>0.36099999999999999</v>
      </c>
      <c r="G655" s="41">
        <f t="shared" si="52"/>
        <v>3154.7300977107989</v>
      </c>
      <c r="J655" s="34"/>
      <c r="K655" s="34">
        <v>735.84100000000001</v>
      </c>
      <c r="M655" s="23"/>
      <c r="N655" s="19" t="str">
        <f t="shared" si="49"/>
        <v>FORESTAL CONSTR Y COM DEL PACIFICO SUR</v>
      </c>
      <c r="O655" s="24"/>
      <c r="P655" s="41">
        <v>1128.9147484623029</v>
      </c>
      <c r="Q655" s="41">
        <v>0.36099999999999999</v>
      </c>
      <c r="R655" s="41">
        <v>4.2872442521017433</v>
      </c>
    </row>
    <row r="656" spans="2:18" x14ac:dyDescent="0.25">
      <c r="C656" s="21" t="s">
        <v>46</v>
      </c>
      <c r="D656" s="63"/>
      <c r="E656" s="41">
        <f t="shared" si="50"/>
        <v>191539.36175503011</v>
      </c>
      <c r="F656" s="45">
        <f t="shared" si="51"/>
        <v>1.407</v>
      </c>
      <c r="G656" s="41">
        <f t="shared" si="52"/>
        <v>36216.595840134549</v>
      </c>
      <c r="J656" s="34"/>
      <c r="K656" s="34">
        <v>735.84100000000001</v>
      </c>
      <c r="M656" s="23"/>
      <c r="N656" s="19" t="str">
        <f t="shared" si="49"/>
        <v>PAZ CORP S.A.</v>
      </c>
      <c r="O656" s="24"/>
      <c r="P656" s="41">
        <v>260.29993130992989</v>
      </c>
      <c r="Q656" s="41">
        <v>1.407</v>
      </c>
      <c r="R656" s="41">
        <v>49.217963989686012</v>
      </c>
    </row>
    <row r="657" spans="3:18" x14ac:dyDescent="0.25">
      <c r="C657" s="21" t="s">
        <v>985</v>
      </c>
      <c r="D657" s="63"/>
      <c r="E657" s="41">
        <f t="shared" si="50"/>
        <v>1047346.9168668719</v>
      </c>
      <c r="F657" s="45">
        <f t="shared" si="51"/>
        <v>0.40799999999999997</v>
      </c>
      <c r="G657" s="41">
        <f t="shared" si="52"/>
        <v>1724.2983389634915</v>
      </c>
      <c r="J657" s="34"/>
      <c r="K657" s="34">
        <v>735.84100000000001</v>
      </c>
      <c r="M657" s="23"/>
      <c r="N657" s="19" t="str">
        <f t="shared" si="49"/>
        <v>EMPRESA ELÉCTRICA PEHUENCHE S.A.</v>
      </c>
      <c r="O657" s="24"/>
      <c r="P657" s="41">
        <v>1423.333188646558</v>
      </c>
      <c r="Q657" s="41">
        <v>0.40799999999999997</v>
      </c>
      <c r="R657" s="41">
        <v>2.3433028860358305</v>
      </c>
    </row>
    <row r="658" spans="3:18" x14ac:dyDescent="0.25">
      <c r="C658" s="21" t="s">
        <v>169</v>
      </c>
      <c r="D658" s="63"/>
      <c r="E658" s="41">
        <f t="shared" si="50"/>
        <v>142900.14664645327</v>
      </c>
      <c r="F658" s="45">
        <f t="shared" si="51"/>
        <v>7.6999999999999999E-2</v>
      </c>
      <c r="G658" s="41">
        <f t="shared" si="52"/>
        <v>215.70597056896807</v>
      </c>
      <c r="J658" s="34"/>
      <c r="K658" s="34">
        <v>735.84100000000001</v>
      </c>
      <c r="M658" s="23"/>
      <c r="N658" s="19" t="str">
        <f t="shared" si="49"/>
        <v>A.F.P. PLANVITAL S.A.</v>
      </c>
      <c r="O658" s="24"/>
      <c r="P658" s="41">
        <v>194.19976142461925</v>
      </c>
      <c r="Q658" s="41">
        <v>7.6999999999999999E-2</v>
      </c>
      <c r="R658" s="41">
        <v>0.29314209261099622</v>
      </c>
    </row>
    <row r="659" spans="3:18" x14ac:dyDescent="0.25">
      <c r="C659" s="21" t="s">
        <v>44</v>
      </c>
      <c r="D659" s="63"/>
      <c r="E659" s="41">
        <f t="shared" si="50"/>
        <v>32116.828046520372</v>
      </c>
      <c r="F659" s="45">
        <f t="shared" si="51"/>
        <v>2.5999999999999999E-2</v>
      </c>
      <c r="G659" s="41">
        <f t="shared" si="52"/>
        <v>187.35751075457549</v>
      </c>
      <c r="J659" s="34"/>
      <c r="K659" s="34">
        <v>735.84100000000001</v>
      </c>
      <c r="M659" s="23"/>
      <c r="N659" s="19" t="str">
        <f t="shared" si="49"/>
        <v>CLUB DE POLO Y EQUITACION SAN CRISTOBAL</v>
      </c>
      <c r="O659" s="24"/>
      <c r="P659" s="41">
        <v>43.646423679192068</v>
      </c>
      <c r="Q659" s="41">
        <v>2.5999999999999999E-2</v>
      </c>
      <c r="R659" s="41">
        <v>0.25461684080470576</v>
      </c>
    </row>
    <row r="660" spans="3:18" x14ac:dyDescent="0.25">
      <c r="C660" s="21" t="s">
        <v>161</v>
      </c>
      <c r="D660" s="63"/>
      <c r="E660" s="41">
        <f t="shared" si="50"/>
        <v>142017.87252455507</v>
      </c>
      <c r="F660" s="45">
        <f t="shared" si="51"/>
        <v>2.4E-2</v>
      </c>
      <c r="G660" s="41">
        <f t="shared" si="52"/>
        <v>53.272501872623621</v>
      </c>
      <c r="J660" s="34"/>
      <c r="K660" s="34">
        <v>735.84100000000001</v>
      </c>
      <c r="M660" s="23"/>
      <c r="N660" s="19" t="str">
        <f t="shared" si="49"/>
        <v>CEMENTO POLPAICO S.A.</v>
      </c>
      <c r="O660" s="24"/>
      <c r="P660" s="41">
        <v>193.00076038784883</v>
      </c>
      <c r="Q660" s="41">
        <v>2.4E-2</v>
      </c>
      <c r="R660" s="41">
        <v>7.2396756734978918E-2</v>
      </c>
    </row>
    <row r="661" spans="3:18" x14ac:dyDescent="0.25">
      <c r="C661" s="21" t="s">
        <v>986</v>
      </c>
      <c r="D661" s="63"/>
      <c r="E661" s="41">
        <f t="shared" si="50"/>
        <v>161431.18990019534</v>
      </c>
      <c r="F661" s="45">
        <f t="shared" si="51"/>
        <v>2.5000000000000001E-2</v>
      </c>
      <c r="G661" s="41">
        <f t="shared" si="52"/>
        <v>18.332236038449143</v>
      </c>
      <c r="J661" s="34"/>
      <c r="K661" s="34">
        <v>735.84100000000001</v>
      </c>
      <c r="M661" s="23"/>
      <c r="N661" s="19" t="str">
        <f t="shared" ref="N661:N662" si="53">C661</f>
        <v>POTASIOS DE CHILE S.A., SERIE A</v>
      </c>
      <c r="O661" s="24"/>
      <c r="P661" s="41">
        <v>219.38324977841046</v>
      </c>
      <c r="Q661" s="41">
        <v>2.5000000000000001E-2</v>
      </c>
      <c r="R661" s="41">
        <v>2.4913311487738711E-2</v>
      </c>
    </row>
    <row r="662" spans="3:18" x14ac:dyDescent="0.25">
      <c r="C662" s="21" t="s">
        <v>987</v>
      </c>
      <c r="D662" s="63"/>
      <c r="E662" s="41">
        <f>IF(P662="n.d.","n.d.",P662*K662)</f>
        <v>11352.031848868981</v>
      </c>
      <c r="F662" s="45">
        <f>Q662</f>
        <v>7.0000000000000001E-3</v>
      </c>
      <c r="G662" s="41">
        <f>IF(R662="n.d.","n.d.",R662*K662)</f>
        <v>1.6713962953143886</v>
      </c>
      <c r="J662" s="34"/>
      <c r="K662" s="34">
        <v>735.84100000000001</v>
      </c>
      <c r="N662" s="19" t="str">
        <f t="shared" si="53"/>
        <v>POTASIOS DE CHILE S.A., SERIE B</v>
      </c>
      <c r="O662" s="24"/>
      <c r="P662" s="41">
        <v>15.427289113910451</v>
      </c>
      <c r="Q662" s="41">
        <v>7.0000000000000001E-3</v>
      </c>
      <c r="R662" s="41">
        <v>2.2714095780398055E-3</v>
      </c>
    </row>
    <row r="663" spans="3:18" x14ac:dyDescent="0.25">
      <c r="C663" s="21" t="s">
        <v>988</v>
      </c>
      <c r="D663" s="63"/>
      <c r="E663" s="41">
        <f t="shared" ref="E663:E709" si="54">IF(P663="n.d.","n.d.",P663*K663)</f>
        <v>265025.36374783068</v>
      </c>
      <c r="F663" s="45">
        <f t="shared" ref="F663:F709" si="55">Q663</f>
        <v>1E-3</v>
      </c>
      <c r="G663" s="41">
        <f t="shared" ref="G663:G709" si="56">IF(R663="n.d.","n.d.",R663*K663)</f>
        <v>0.46043574076575966</v>
      </c>
      <c r="J663" s="34"/>
      <c r="K663" s="34">
        <v>735.84100000000001</v>
      </c>
      <c r="M663" s="23"/>
      <c r="N663" s="21" t="str">
        <f>C663</f>
        <v>SEGUROS VIDA SECURITY PREVISIÓN S.A.</v>
      </c>
      <c r="O663" s="21">
        <f>D663</f>
        <v>0</v>
      </c>
      <c r="P663" s="41">
        <v>360.16661717386046</v>
      </c>
      <c r="Q663" s="41">
        <v>1E-3</v>
      </c>
      <c r="R663" s="41">
        <v>6.2572721656683941E-4</v>
      </c>
    </row>
    <row r="664" spans="3:18" x14ac:dyDescent="0.25">
      <c r="C664" s="21" t="s">
        <v>139</v>
      </c>
      <c r="D664" s="63"/>
      <c r="E664" s="41">
        <f t="shared" si="54"/>
        <v>866286.56189631671</v>
      </c>
      <c r="F664" s="45">
        <f t="shared" si="55"/>
        <v>0.63100000000000001</v>
      </c>
      <c r="G664" s="41">
        <f t="shared" si="56"/>
        <v>4725.1676648476696</v>
      </c>
      <c r="J664" s="34"/>
      <c r="K664" s="34">
        <v>735.84100000000001</v>
      </c>
      <c r="M664" s="23"/>
      <c r="N664" s="21" t="str">
        <f t="shared" ref="N664:N727" si="57">C664</f>
        <v>A.F.P. PROVIDA S.A.</v>
      </c>
      <c r="O664" s="21">
        <f t="shared" ref="O664:O710" si="58">D664</f>
        <v>0</v>
      </c>
      <c r="P664" s="41">
        <v>1177.2741147833794</v>
      </c>
      <c r="Q664" s="41">
        <v>0.63100000000000001</v>
      </c>
      <c r="R664" s="41">
        <v>6.4214520050495549</v>
      </c>
    </row>
    <row r="665" spans="3:18" x14ac:dyDescent="0.25">
      <c r="C665" s="21" t="s">
        <v>140</v>
      </c>
      <c r="D665" s="63"/>
      <c r="E665" s="41">
        <f t="shared" si="54"/>
        <v>707170.68262860191</v>
      </c>
      <c r="F665" s="45">
        <f t="shared" si="55"/>
        <v>0.505</v>
      </c>
      <c r="G665" s="41">
        <f t="shared" si="56"/>
        <v>6500.269229546996</v>
      </c>
      <c r="J665" s="34"/>
      <c r="K665" s="34">
        <v>735.84100000000001</v>
      </c>
      <c r="M665" s="23"/>
      <c r="N665" s="21" t="str">
        <f t="shared" si="57"/>
        <v>SOCIEDAD PUNTA DEL COBRE S.A.</v>
      </c>
      <c r="O665" s="21">
        <f t="shared" si="58"/>
        <v>0</v>
      </c>
      <c r="P665" s="41">
        <v>961.03734723751722</v>
      </c>
      <c r="Q665" s="41">
        <v>0.505</v>
      </c>
      <c r="R665" s="41">
        <v>8.8337959281244132</v>
      </c>
    </row>
    <row r="666" spans="3:18" x14ac:dyDescent="0.25">
      <c r="C666" s="21" t="s">
        <v>989</v>
      </c>
      <c r="D666" s="63"/>
      <c r="E666" s="41">
        <f t="shared" si="54"/>
        <v>331272.72867368592</v>
      </c>
      <c r="F666" s="45">
        <f t="shared" si="55"/>
        <v>0.47299999999999998</v>
      </c>
      <c r="G666" s="41">
        <f t="shared" si="56"/>
        <v>337596.38420668821</v>
      </c>
      <c r="J666" s="34"/>
      <c r="K666" s="34">
        <v>735.84100000000001</v>
      </c>
      <c r="M666" s="23"/>
      <c r="N666" s="21" t="str">
        <f t="shared" si="57"/>
        <v>PUERTOS Y LOGÍSTICA S.A.</v>
      </c>
      <c r="O666" s="21">
        <f t="shared" si="58"/>
        <v>0</v>
      </c>
      <c r="P666" s="41">
        <v>450.19607316483575</v>
      </c>
      <c r="Q666" s="41">
        <v>0.47299999999999998</v>
      </c>
      <c r="R666" s="41">
        <v>458.78985298004352</v>
      </c>
    </row>
    <row r="667" spans="3:18" x14ac:dyDescent="0.25">
      <c r="C667" s="21" t="s">
        <v>990</v>
      </c>
      <c r="D667" s="63"/>
      <c r="E667" s="41">
        <f t="shared" si="54"/>
        <v>148407.73563761919</v>
      </c>
      <c r="F667" s="45">
        <f t="shared" si="55"/>
        <v>1E-3</v>
      </c>
      <c r="G667" s="41">
        <f t="shared" si="56"/>
        <v>241.73680101471624</v>
      </c>
      <c r="J667" s="34"/>
      <c r="K667" s="34">
        <v>735.84100000000001</v>
      </c>
      <c r="M667" s="23"/>
      <c r="N667" s="21" t="str">
        <f t="shared" si="57"/>
        <v>ELÉCTRICA PUNTILLA S.A.</v>
      </c>
      <c r="O667" s="21">
        <f t="shared" si="58"/>
        <v>0</v>
      </c>
      <c r="P667" s="41">
        <v>201.6845155918455</v>
      </c>
      <c r="Q667" s="41">
        <v>1E-3</v>
      </c>
      <c r="R667" s="41">
        <v>0.32851771104724559</v>
      </c>
    </row>
    <row r="668" spans="3:18" x14ac:dyDescent="0.25">
      <c r="C668" s="21" t="s">
        <v>167</v>
      </c>
      <c r="D668" s="63"/>
      <c r="E668" s="41">
        <f t="shared" si="54"/>
        <v>94052.927452454358</v>
      </c>
      <c r="F668" s="45">
        <f t="shared" si="55"/>
        <v>1.0999999999999999E-2</v>
      </c>
      <c r="G668" s="41">
        <f t="shared" si="56"/>
        <v>9.8929534606403262</v>
      </c>
      <c r="J668" s="34"/>
      <c r="K668" s="34">
        <v>735.84100000000001</v>
      </c>
      <c r="M668" s="23"/>
      <c r="N668" s="21" t="str">
        <f t="shared" si="57"/>
        <v>QUEMCHI S. A.</v>
      </c>
      <c r="O668" s="21">
        <f t="shared" si="58"/>
        <v>0</v>
      </c>
      <c r="P668" s="41">
        <v>127.81691622572588</v>
      </c>
      <c r="Q668" s="41">
        <v>1.0999999999999999E-2</v>
      </c>
      <c r="R668" s="41">
        <v>1.3444417286669711E-2</v>
      </c>
    </row>
    <row r="669" spans="3:18" x14ac:dyDescent="0.25">
      <c r="C669" s="21" t="s">
        <v>176</v>
      </c>
      <c r="D669" s="63"/>
      <c r="E669" s="41">
        <f t="shared" si="54"/>
        <v>12253.805162364695</v>
      </c>
      <c r="F669" s="45">
        <f t="shared" si="55"/>
        <v>1.9E-2</v>
      </c>
      <c r="G669" s="41">
        <f t="shared" si="56"/>
        <v>11.826731394363568</v>
      </c>
      <c r="J669" s="34"/>
      <c r="K669" s="34">
        <v>735.84100000000001</v>
      </c>
      <c r="M669" s="23"/>
      <c r="N669" s="21" t="str">
        <f t="shared" si="57"/>
        <v>QUILICURA S.A.</v>
      </c>
      <c r="O669" s="21">
        <f t="shared" si="58"/>
        <v>0</v>
      </c>
      <c r="P669" s="41">
        <v>16.65278934221482</v>
      </c>
      <c r="Q669" s="41">
        <v>1.9E-2</v>
      </c>
      <c r="R669" s="41">
        <v>1.6072400687599044E-2</v>
      </c>
    </row>
    <row r="670" spans="3:18" x14ac:dyDescent="0.25">
      <c r="C670" s="21" t="s">
        <v>991</v>
      </c>
      <c r="D670" s="63"/>
      <c r="E670" s="41">
        <f t="shared" si="54"/>
        <v>2523065.7512670229</v>
      </c>
      <c r="F670" s="45">
        <f t="shared" si="55"/>
        <v>5.4749999999999996</v>
      </c>
      <c r="G670" s="41">
        <f t="shared" si="56"/>
        <v>167187.05423189528</v>
      </c>
      <c r="J670" s="34"/>
      <c r="K670" s="34">
        <v>735.84100000000001</v>
      </c>
      <c r="M670" s="23"/>
      <c r="N670" s="21" t="str">
        <f t="shared" si="57"/>
        <v>QUIÑENCO S.A.</v>
      </c>
      <c r="O670" s="21">
        <f t="shared" si="58"/>
        <v>0</v>
      </c>
      <c r="P670" s="41">
        <v>3428.8192031526146</v>
      </c>
      <c r="Q670" s="41">
        <v>5.4749999999999996</v>
      </c>
      <c r="R670" s="41">
        <v>227.205407461524</v>
      </c>
    </row>
    <row r="671" spans="3:18" x14ac:dyDescent="0.25">
      <c r="C671" s="21" t="s">
        <v>182</v>
      </c>
      <c r="D671" s="63"/>
      <c r="E671" s="41">
        <f t="shared" si="54"/>
        <v>2018.9657468518601</v>
      </c>
      <c r="F671" s="45">
        <f t="shared" si="55"/>
        <v>8.0000000000000002E-3</v>
      </c>
      <c r="G671" s="41">
        <f t="shared" si="56"/>
        <v>2.4207985024307699</v>
      </c>
      <c r="J671" s="34"/>
      <c r="K671" s="34">
        <v>735.84100000000001</v>
      </c>
      <c r="M671" s="23"/>
      <c r="N671" s="21" t="str">
        <f t="shared" si="57"/>
        <v>REBRISA S.A., SERIE A</v>
      </c>
      <c r="O671" s="21">
        <f t="shared" si="58"/>
        <v>0</v>
      </c>
      <c r="P671" s="41">
        <v>2.7437527221938707</v>
      </c>
      <c r="Q671" s="41">
        <v>8.0000000000000002E-3</v>
      </c>
      <c r="R671" s="41">
        <v>3.2898391125674837E-3</v>
      </c>
    </row>
    <row r="672" spans="3:18" x14ac:dyDescent="0.25">
      <c r="C672" s="21" t="s">
        <v>184</v>
      </c>
      <c r="D672" s="63"/>
      <c r="E672" s="41">
        <f t="shared" si="54"/>
        <v>695.18207145175177</v>
      </c>
      <c r="F672" s="45">
        <f t="shared" si="55"/>
        <v>3.0000000000000001E-3</v>
      </c>
      <c r="G672" s="41">
        <f t="shared" si="56"/>
        <v>0.45463593572560501</v>
      </c>
      <c r="J672" s="34"/>
      <c r="K672" s="34">
        <v>735.84100000000001</v>
      </c>
      <c r="M672" s="23"/>
      <c r="N672" s="21" t="str">
        <f t="shared" si="57"/>
        <v>REBRISA S.A., SERIE B</v>
      </c>
      <c r="O672" s="21">
        <f t="shared" si="58"/>
        <v>0</v>
      </c>
      <c r="P672" s="41">
        <v>0.94474495366764255</v>
      </c>
      <c r="Q672" s="41">
        <v>3.0000000000000001E-3</v>
      </c>
      <c r="R672" s="41">
        <v>6.178453439338186E-4</v>
      </c>
    </row>
    <row r="673" spans="3:18" x14ac:dyDescent="0.25">
      <c r="C673" s="21" t="s">
        <v>41</v>
      </c>
      <c r="D673" s="63"/>
      <c r="E673" s="41">
        <f t="shared" si="54"/>
        <v>645159.08206285746</v>
      </c>
      <c r="F673" s="45">
        <f t="shared" si="55"/>
        <v>27.885999999999999</v>
      </c>
      <c r="G673" s="41">
        <f t="shared" si="56"/>
        <v>128714.30483189026</v>
      </c>
      <c r="J673" s="34"/>
      <c r="K673" s="34">
        <v>735.84100000000001</v>
      </c>
      <c r="M673" s="23"/>
      <c r="N673" s="21" t="str">
        <f t="shared" si="57"/>
        <v>RIPLEY CORP S.A.</v>
      </c>
      <c r="O673" s="21">
        <f t="shared" si="58"/>
        <v>0</v>
      </c>
      <c r="P673" s="41">
        <v>876.76424942733206</v>
      </c>
      <c r="Q673" s="41">
        <v>27.885999999999999</v>
      </c>
      <c r="R673" s="41">
        <v>174.92135506432811</v>
      </c>
    </row>
    <row r="674" spans="3:18" x14ac:dyDescent="0.25">
      <c r="C674" s="21" t="s">
        <v>148</v>
      </c>
      <c r="D674" s="63"/>
      <c r="E674" s="41">
        <f t="shared" si="54"/>
        <v>191572.1854086768</v>
      </c>
      <c r="F674" s="45">
        <f t="shared" si="55"/>
        <v>25.512</v>
      </c>
      <c r="G674" s="41">
        <f t="shared" si="56"/>
        <v>93946.68876616827</v>
      </c>
      <c r="J674" s="34"/>
      <c r="K674" s="34">
        <v>735.84100000000001</v>
      </c>
      <c r="M674" s="23"/>
      <c r="N674" s="21" t="str">
        <f t="shared" si="57"/>
        <v>SALFACORP S.A.</v>
      </c>
      <c r="O674" s="21">
        <f t="shared" si="58"/>
        <v>0</v>
      </c>
      <c r="P674" s="41">
        <v>260.34453830199294</v>
      </c>
      <c r="Q674" s="41">
        <v>25.512</v>
      </c>
      <c r="R674" s="41">
        <v>127.67253899438639</v>
      </c>
    </row>
    <row r="675" spans="3:18" x14ac:dyDescent="0.25">
      <c r="C675" s="21" t="s">
        <v>150</v>
      </c>
      <c r="D675" s="63"/>
      <c r="E675" s="41">
        <f t="shared" si="54"/>
        <v>414158.85028605192</v>
      </c>
      <c r="F675" s="45">
        <f t="shared" si="55"/>
        <v>0.34799999999999998</v>
      </c>
      <c r="G675" s="41">
        <f t="shared" si="56"/>
        <v>32518.075360746287</v>
      </c>
      <c r="J675" s="34"/>
      <c r="K675" s="34">
        <v>735.84100000000001</v>
      </c>
      <c r="M675" s="23"/>
      <c r="N675" s="21" t="str">
        <f t="shared" si="57"/>
        <v>SALMONES CAMANCHACA S.A.</v>
      </c>
      <c r="O675" s="21">
        <f t="shared" si="58"/>
        <v>0</v>
      </c>
      <c r="P675" s="41">
        <v>562.83742042921222</v>
      </c>
      <c r="Q675" s="41">
        <v>0.34799999999999998</v>
      </c>
      <c r="R675" s="41">
        <v>44.191714461067384</v>
      </c>
    </row>
    <row r="676" spans="3:18" x14ac:dyDescent="0.25">
      <c r="C676" s="21" t="s">
        <v>992</v>
      </c>
      <c r="D676" s="63"/>
      <c r="E676" s="41">
        <f t="shared" si="54"/>
        <v>147221.95318999104</v>
      </c>
      <c r="F676" s="45">
        <f t="shared" si="55"/>
        <v>7.0000000000000001E-3</v>
      </c>
      <c r="G676" s="41">
        <f t="shared" si="56"/>
        <v>3.9376940788496144</v>
      </c>
      <c r="J676" s="34"/>
      <c r="K676" s="34">
        <v>735.84100000000001</v>
      </c>
      <c r="M676" s="23"/>
      <c r="N676" s="21" t="str">
        <f t="shared" si="57"/>
        <v>SOCIEDAD ANÓNIMA VIÑA SANTA RITA</v>
      </c>
      <c r="O676" s="21">
        <f t="shared" si="58"/>
        <v>0</v>
      </c>
      <c r="P676" s="41">
        <v>200.07305000671482</v>
      </c>
      <c r="Q676" s="41">
        <v>7.0000000000000001E-3</v>
      </c>
      <c r="R676" s="41">
        <v>5.3512838763396095E-3</v>
      </c>
    </row>
    <row r="677" spans="3:18" x14ac:dyDescent="0.25">
      <c r="C677" s="21" t="s">
        <v>25</v>
      </c>
      <c r="D677" s="63"/>
      <c r="E677" s="41">
        <f t="shared" si="54"/>
        <v>194068.26865107924</v>
      </c>
      <c r="F677" s="45">
        <f t="shared" si="55"/>
        <v>6.0000000000000001E-3</v>
      </c>
      <c r="G677" s="41">
        <f t="shared" si="56"/>
        <v>4.435353717426338</v>
      </c>
      <c r="J677" s="34"/>
      <c r="K677" s="34">
        <v>735.84100000000001</v>
      </c>
      <c r="M677" s="23"/>
      <c r="N677" s="21" t="str">
        <f t="shared" si="57"/>
        <v>SANTANA S. A.</v>
      </c>
      <c r="O677" s="21">
        <f t="shared" si="58"/>
        <v>0</v>
      </c>
      <c r="P677" s="41">
        <v>263.73668856597993</v>
      </c>
      <c r="Q677" s="41">
        <v>6.0000000000000001E-3</v>
      </c>
      <c r="R677" s="41">
        <v>6.0275979694340738E-3</v>
      </c>
    </row>
    <row r="678" spans="3:18" x14ac:dyDescent="0.25">
      <c r="C678" s="21" t="s">
        <v>180</v>
      </c>
      <c r="D678" s="63"/>
      <c r="E678" s="41">
        <f t="shared" si="54"/>
        <v>4758.1403038901735</v>
      </c>
      <c r="F678" s="45">
        <f t="shared" si="55"/>
        <v>0.69499999999999995</v>
      </c>
      <c r="G678" s="41">
        <f t="shared" si="56"/>
        <v>369.05057555837612</v>
      </c>
      <c r="J678" s="34"/>
      <c r="K678" s="34">
        <v>735.84100000000001</v>
      </c>
      <c r="M678" s="23"/>
      <c r="N678" s="21" t="str">
        <f t="shared" si="57"/>
        <v>SCHWAGER ENERGY S.A.</v>
      </c>
      <c r="O678" s="21">
        <f t="shared" si="58"/>
        <v>0</v>
      </c>
      <c r="P678" s="41">
        <v>6.4662614666621909</v>
      </c>
      <c r="Q678" s="41">
        <v>0.69499999999999995</v>
      </c>
      <c r="R678" s="41">
        <v>0.50153576052214555</v>
      </c>
    </row>
    <row r="679" spans="3:18" x14ac:dyDescent="0.25">
      <c r="C679" s="21" t="s">
        <v>35</v>
      </c>
      <c r="D679" s="63"/>
      <c r="E679" s="41">
        <f t="shared" si="54"/>
        <v>3612895.2928126426</v>
      </c>
      <c r="F679" s="45">
        <f t="shared" si="55"/>
        <v>5.8000000000000003E-2</v>
      </c>
      <c r="G679" s="41">
        <f t="shared" si="56"/>
        <v>733.2713711281915</v>
      </c>
      <c r="J679" s="34"/>
      <c r="K679" s="34">
        <v>735.84100000000001</v>
      </c>
      <c r="M679" s="23"/>
      <c r="N679" s="21" t="str">
        <f t="shared" si="57"/>
        <v>SCOTIABANK CHILE</v>
      </c>
      <c r="O679" s="21">
        <f t="shared" si="58"/>
        <v>0</v>
      </c>
      <c r="P679" s="41">
        <v>4909.8858215465607</v>
      </c>
      <c r="Q679" s="41">
        <v>5.8000000000000003E-2</v>
      </c>
      <c r="R679" s="41">
        <v>0.99650790201713624</v>
      </c>
    </row>
    <row r="680" spans="3:18" x14ac:dyDescent="0.25">
      <c r="C680" s="21" t="s">
        <v>136</v>
      </c>
      <c r="D680" s="63"/>
      <c r="E680" s="41">
        <f t="shared" si="54"/>
        <v>714293.96829510352</v>
      </c>
      <c r="F680" s="45">
        <f t="shared" si="55"/>
        <v>15.234999999999999</v>
      </c>
      <c r="G680" s="41">
        <f t="shared" si="56"/>
        <v>122237.39989410616</v>
      </c>
      <c r="J680" s="34"/>
      <c r="K680" s="34">
        <v>735.84100000000001</v>
      </c>
      <c r="M680" s="23"/>
      <c r="N680" s="21" t="str">
        <f t="shared" si="57"/>
        <v>GRUPO SECURITY S.A.</v>
      </c>
      <c r="O680" s="21">
        <f t="shared" si="58"/>
        <v>0</v>
      </c>
      <c r="P680" s="41">
        <v>970.7178157986624</v>
      </c>
      <c r="Q680" s="41">
        <v>15.234999999999999</v>
      </c>
      <c r="R680" s="41">
        <v>166.1193109572668</v>
      </c>
    </row>
    <row r="681" spans="3:18" x14ac:dyDescent="0.25">
      <c r="C681" s="21" t="s">
        <v>17</v>
      </c>
      <c r="D681" s="63"/>
      <c r="E681" s="41">
        <f t="shared" si="54"/>
        <v>121821.69358092907</v>
      </c>
      <c r="F681" s="45">
        <f t="shared" si="55"/>
        <v>0.15</v>
      </c>
      <c r="G681" s="41">
        <f t="shared" si="56"/>
        <v>1125.8123014464827</v>
      </c>
      <c r="J681" s="34"/>
      <c r="K681" s="34">
        <v>735.84100000000001</v>
      </c>
      <c r="M681" s="23"/>
      <c r="N681" s="21" t="str">
        <f t="shared" si="57"/>
        <v>INVERSIONES SIEMEL S.A.</v>
      </c>
      <c r="O681" s="21">
        <f t="shared" si="58"/>
        <v>0</v>
      </c>
      <c r="P681" s="41">
        <v>165.55437055142221</v>
      </c>
      <c r="Q681" s="41">
        <v>0.15</v>
      </c>
      <c r="R681" s="41">
        <v>1.5299668018586661</v>
      </c>
    </row>
    <row r="682" spans="3:18" x14ac:dyDescent="0.25">
      <c r="C682" s="21" t="s">
        <v>56</v>
      </c>
      <c r="D682" s="63"/>
      <c r="E682" s="41">
        <f t="shared" si="54"/>
        <v>10699.828583314442</v>
      </c>
      <c r="F682" s="45">
        <f t="shared" si="55"/>
        <v>3.9E-2</v>
      </c>
      <c r="G682" s="41">
        <f t="shared" si="56"/>
        <v>11.173832843951278</v>
      </c>
      <c r="J682" s="34"/>
      <c r="K682" s="34">
        <v>735.84100000000001</v>
      </c>
      <c r="M682" s="23"/>
      <c r="N682" s="21" t="str">
        <f t="shared" si="57"/>
        <v>SIPSA S.A.</v>
      </c>
      <c r="O682" s="21">
        <f t="shared" si="58"/>
        <v>0</v>
      </c>
      <c r="P682" s="41">
        <v>14.54095189492627</v>
      </c>
      <c r="Q682" s="41">
        <v>3.9E-2</v>
      </c>
      <c r="R682" s="41">
        <v>1.5185118583975719E-2</v>
      </c>
    </row>
    <row r="683" spans="3:18" x14ac:dyDescent="0.25">
      <c r="C683" s="21" t="s">
        <v>173</v>
      </c>
      <c r="D683" s="63"/>
      <c r="E683" s="41">
        <f t="shared" si="54"/>
        <v>19443.033594316566</v>
      </c>
      <c r="F683" s="45">
        <f t="shared" si="55"/>
        <v>5.0999999999999997E-2</v>
      </c>
      <c r="G683" s="41">
        <f t="shared" si="56"/>
        <v>50.421522669657001</v>
      </c>
      <c r="J683" s="34"/>
      <c r="K683" s="34">
        <v>735.84100000000001</v>
      </c>
      <c r="M683" s="23"/>
      <c r="N683" s="21" t="str">
        <f t="shared" si="57"/>
        <v>INMOBILIARIA SIXTERRA S.A.</v>
      </c>
      <c r="O683" s="21">
        <f t="shared" si="58"/>
        <v>0</v>
      </c>
      <c r="P683" s="41">
        <v>26.422873411941662</v>
      </c>
      <c r="Q683" s="41">
        <v>5.0999999999999997E-2</v>
      </c>
      <c r="R683" s="41">
        <v>6.8522306679917266E-2</v>
      </c>
    </row>
    <row r="684" spans="3:18" x14ac:dyDescent="0.25">
      <c r="C684" s="21" t="s">
        <v>62</v>
      </c>
      <c r="D684" s="63"/>
      <c r="E684" s="41">
        <f t="shared" si="54"/>
        <v>1051702.5922618248</v>
      </c>
      <c r="F684" s="45">
        <f t="shared" si="55"/>
        <v>2.907</v>
      </c>
      <c r="G684" s="41">
        <f t="shared" si="56"/>
        <v>158344.0597340047</v>
      </c>
      <c r="J684" s="34"/>
      <c r="K684" s="34">
        <v>735.84100000000001</v>
      </c>
      <c r="M684" s="23"/>
      <c r="N684" s="21" t="str">
        <f t="shared" si="57"/>
        <v>SIGDO KOPPERS S.A.</v>
      </c>
      <c r="O684" s="21">
        <f t="shared" si="58"/>
        <v>0</v>
      </c>
      <c r="P684" s="41">
        <v>1429.2525046332357</v>
      </c>
      <c r="Q684" s="41">
        <v>2.907</v>
      </c>
      <c r="R684" s="41">
        <v>215.18787310574524</v>
      </c>
    </row>
    <row r="685" spans="3:18" x14ac:dyDescent="0.25">
      <c r="C685" s="21" t="s">
        <v>71</v>
      </c>
      <c r="D685" s="63"/>
      <c r="E685" s="41">
        <f t="shared" si="54"/>
        <v>568467.53066552675</v>
      </c>
      <c r="F685" s="45">
        <f t="shared" si="55"/>
        <v>8.7110000000000003</v>
      </c>
      <c r="G685" s="41">
        <f t="shared" si="56"/>
        <v>65258.610077349134</v>
      </c>
      <c r="J685" s="34"/>
      <c r="K685" s="34">
        <v>735.84100000000001</v>
      </c>
      <c r="M685" s="23"/>
      <c r="N685" s="21" t="str">
        <f t="shared" si="57"/>
        <v>SOCIEDAD MATRIZ SAAM S.A.</v>
      </c>
      <c r="O685" s="21">
        <f t="shared" si="58"/>
        <v>0</v>
      </c>
      <c r="P685" s="41">
        <v>772.54125642024121</v>
      </c>
      <c r="Q685" s="41">
        <v>8.7110000000000003</v>
      </c>
      <c r="R685" s="41">
        <v>88.685748792672783</v>
      </c>
    </row>
    <row r="686" spans="3:18" x14ac:dyDescent="0.25">
      <c r="C686" s="21" t="s">
        <v>50</v>
      </c>
      <c r="D686" s="63"/>
      <c r="E686" s="41">
        <f t="shared" si="54"/>
        <v>838450.16087530658</v>
      </c>
      <c r="F686" s="45">
        <f t="shared" si="55"/>
        <v>12.349</v>
      </c>
      <c r="G686" s="41">
        <f t="shared" si="56"/>
        <v>124571.74778234045</v>
      </c>
      <c r="J686" s="34"/>
      <c r="K686" s="34">
        <v>735.84100000000001</v>
      </c>
      <c r="M686" s="23"/>
      <c r="N686" s="21" t="str">
        <f t="shared" si="57"/>
        <v>SMU S.A.</v>
      </c>
      <c r="O686" s="21">
        <f t="shared" si="58"/>
        <v>0</v>
      </c>
      <c r="P686" s="41">
        <v>1139.444745366603</v>
      </c>
      <c r="Q686" s="41">
        <v>12.349</v>
      </c>
      <c r="R686" s="41">
        <v>169.29166461550858</v>
      </c>
    </row>
    <row r="687" spans="3:18" x14ac:dyDescent="0.25">
      <c r="C687" s="21" t="s">
        <v>145</v>
      </c>
      <c r="D687" s="63"/>
      <c r="E687" s="41">
        <f t="shared" si="54"/>
        <v>308423.92900310009</v>
      </c>
      <c r="F687" s="45">
        <f t="shared" si="55"/>
        <v>0.89100000000000001</v>
      </c>
      <c r="G687" s="41">
        <f t="shared" si="56"/>
        <v>17975.36039702913</v>
      </c>
      <c r="J687" s="34"/>
      <c r="K687" s="34">
        <v>735.84100000000001</v>
      </c>
      <c r="M687" s="23"/>
      <c r="N687" s="21" t="str">
        <f t="shared" si="57"/>
        <v>SOCOVESA S.A.</v>
      </c>
      <c r="O687" s="21">
        <f t="shared" si="58"/>
        <v>0</v>
      </c>
      <c r="P687" s="41">
        <v>419.14480030753941</v>
      </c>
      <c r="Q687" s="41">
        <v>0.89100000000000001</v>
      </c>
      <c r="R687" s="41">
        <v>24.428321331685961</v>
      </c>
    </row>
    <row r="688" spans="3:18" x14ac:dyDescent="0.25">
      <c r="C688" s="21" t="s">
        <v>993</v>
      </c>
      <c r="D688" s="63"/>
      <c r="E688" s="41">
        <f t="shared" si="54"/>
        <v>21740.622062259943</v>
      </c>
      <c r="F688" s="45">
        <f t="shared" si="55"/>
        <v>6.0000000000000001E-3</v>
      </c>
      <c r="G688" s="41">
        <f t="shared" si="56"/>
        <v>7.685630079079262</v>
      </c>
      <c r="J688" s="34"/>
      <c r="K688" s="34">
        <v>735.84100000000001</v>
      </c>
      <c r="M688" s="23"/>
      <c r="N688" s="21" t="str">
        <f t="shared" si="57"/>
        <v>SOCIEDAD AGRÍCOLA LA ROSA SOFRUCO S.A.</v>
      </c>
      <c r="O688" s="21">
        <f t="shared" si="58"/>
        <v>0</v>
      </c>
      <c r="P688" s="41">
        <v>29.54527141360694</v>
      </c>
      <c r="Q688" s="41">
        <v>6.0000000000000001E-3</v>
      </c>
      <c r="R688" s="41">
        <v>1.0444688565979963E-2</v>
      </c>
    </row>
    <row r="689" spans="3:18" x14ac:dyDescent="0.25">
      <c r="C689" s="21" t="s">
        <v>63</v>
      </c>
      <c r="D689" s="63"/>
      <c r="E689" s="41">
        <f t="shared" si="54"/>
        <v>558435.88579755765</v>
      </c>
      <c r="F689" s="45">
        <f t="shared" si="55"/>
        <v>42.927</v>
      </c>
      <c r="G689" s="41">
        <f t="shared" si="56"/>
        <v>202744.84242548209</v>
      </c>
      <c r="J689" s="34"/>
      <c r="K689" s="34">
        <v>735.84100000000001</v>
      </c>
      <c r="M689" s="23"/>
      <c r="N689" s="21" t="str">
        <f t="shared" si="57"/>
        <v>SONDA S.A.</v>
      </c>
      <c r="O689" s="21">
        <f t="shared" si="58"/>
        <v>0</v>
      </c>
      <c r="P689" s="41">
        <v>758.90835900358582</v>
      </c>
      <c r="Q689" s="41">
        <v>42.927</v>
      </c>
      <c r="R689" s="41">
        <v>275.52805894953133</v>
      </c>
    </row>
    <row r="690" spans="3:18" x14ac:dyDescent="0.25">
      <c r="C690" s="21" t="s">
        <v>994</v>
      </c>
      <c r="D690" s="63"/>
      <c r="E690" s="41">
        <f t="shared" si="54"/>
        <v>2628.1447442991057</v>
      </c>
      <c r="F690" s="45">
        <f t="shared" si="55"/>
        <v>5.1999999999999998E-2</v>
      </c>
      <c r="G690" s="41">
        <f t="shared" si="56"/>
        <v>65.052791345421824</v>
      </c>
      <c r="J690" s="34"/>
      <c r="K690" s="34">
        <v>735.84100000000001</v>
      </c>
      <c r="M690" s="23"/>
      <c r="N690" s="21" t="str">
        <f t="shared" si="57"/>
        <v>SOPROCAL, CALERÍAS E INDUSTRIAS S.A.</v>
      </c>
      <c r="O690" s="21">
        <f t="shared" si="58"/>
        <v>0</v>
      </c>
      <c r="P690" s="41">
        <v>3.5716204238403479</v>
      </c>
      <c r="Q690" s="41">
        <v>5.1999999999999998E-2</v>
      </c>
      <c r="R690" s="41">
        <v>8.8406043350970964E-2</v>
      </c>
    </row>
    <row r="691" spans="3:18" x14ac:dyDescent="0.25">
      <c r="C691" s="21" t="s">
        <v>168</v>
      </c>
      <c r="D691" s="63"/>
      <c r="E691" s="41">
        <f t="shared" si="54"/>
        <v>43089.891745945955</v>
      </c>
      <c r="F691" s="45">
        <f t="shared" si="55"/>
        <v>1.0529999999999999</v>
      </c>
      <c r="G691" s="41">
        <f t="shared" si="56"/>
        <v>4732.5072820563182</v>
      </c>
      <c r="J691" s="34"/>
      <c r="K691" s="34">
        <v>735.84100000000001</v>
      </c>
      <c r="M691" s="23"/>
      <c r="N691" s="21" t="str">
        <f t="shared" si="57"/>
        <v>SOQUIMICH COMERCIAL S.A.</v>
      </c>
      <c r="O691" s="21">
        <f t="shared" si="58"/>
        <v>0</v>
      </c>
      <c r="P691" s="41">
        <v>58.558699156401929</v>
      </c>
      <c r="Q691" s="41">
        <v>1.0529999999999999</v>
      </c>
      <c r="R691" s="41">
        <v>6.4314264658483529</v>
      </c>
    </row>
    <row r="692" spans="3:18" x14ac:dyDescent="0.25">
      <c r="C692" s="21" t="s">
        <v>175</v>
      </c>
      <c r="D692" s="63"/>
      <c r="E692" s="41">
        <f t="shared" si="54"/>
        <v>10456.725342698288</v>
      </c>
      <c r="F692" s="45">
        <f t="shared" si="55"/>
        <v>1.7000000000000001E-2</v>
      </c>
      <c r="G692" s="41">
        <f t="shared" si="56"/>
        <v>48.603342588069083</v>
      </c>
      <c r="J692" s="34"/>
      <c r="K692" s="34">
        <v>735.84100000000001</v>
      </c>
      <c r="M692" s="23"/>
      <c r="N692" s="21" t="str">
        <f t="shared" si="57"/>
        <v>S.A. INMOBILIARIA SPORT FRANCAIS</v>
      </c>
      <c r="O692" s="21">
        <f t="shared" si="58"/>
        <v>0</v>
      </c>
      <c r="P692" s="41">
        <v>14.21057720716607</v>
      </c>
      <c r="Q692" s="41">
        <v>1.7000000000000001E-2</v>
      </c>
      <c r="R692" s="41">
        <v>6.6051419515994733E-2</v>
      </c>
    </row>
    <row r="693" spans="3:18" x14ac:dyDescent="0.25">
      <c r="C693" s="21" t="s">
        <v>995</v>
      </c>
      <c r="D693" s="63"/>
      <c r="E693" s="41">
        <f t="shared" si="54"/>
        <v>39212.176519567023</v>
      </c>
      <c r="F693" s="45">
        <f t="shared" si="55"/>
        <v>0.02</v>
      </c>
      <c r="G693" s="41">
        <f t="shared" si="56"/>
        <v>179.74109293404152</v>
      </c>
      <c r="J693" s="34"/>
      <c r="K693" s="34">
        <v>735.84100000000001</v>
      </c>
      <c r="M693" s="23"/>
      <c r="N693" s="21" t="str">
        <f t="shared" si="57"/>
        <v>VALPARAÍSO SPORTING CLUB S.A.</v>
      </c>
      <c r="O693" s="21">
        <f t="shared" si="58"/>
        <v>0</v>
      </c>
      <c r="P693" s="41">
        <v>53.288925895087424</v>
      </c>
      <c r="Q693" s="41">
        <v>0.02</v>
      </c>
      <c r="R693" s="41">
        <v>0.24426621095323789</v>
      </c>
    </row>
    <row r="694" spans="3:18" x14ac:dyDescent="0.25">
      <c r="C694" s="21" t="s">
        <v>19</v>
      </c>
      <c r="D694" s="63"/>
      <c r="E694" s="41">
        <f t="shared" si="54"/>
        <v>2822573.3216710221</v>
      </c>
      <c r="F694" s="45">
        <f t="shared" si="55"/>
        <v>0.93400000000000005</v>
      </c>
      <c r="G694" s="41">
        <f t="shared" si="56"/>
        <v>24264.257223096716</v>
      </c>
      <c r="J694" s="34"/>
      <c r="K694" s="34">
        <v>735.84100000000001</v>
      </c>
      <c r="M694" s="23"/>
      <c r="N694" s="21" t="str">
        <f t="shared" si="57"/>
        <v>SOC QUIMICA MINERA DE CHILE S.A. SERIE A</v>
      </c>
      <c r="O694" s="21">
        <f t="shared" si="58"/>
        <v>0</v>
      </c>
      <c r="P694" s="41">
        <v>3835.8467680803628</v>
      </c>
      <c r="Q694" s="41">
        <v>0.93400000000000005</v>
      </c>
      <c r="R694" s="41">
        <v>32.974864438236949</v>
      </c>
    </row>
    <row r="695" spans="3:18" x14ac:dyDescent="0.25">
      <c r="C695" s="21" t="s">
        <v>130</v>
      </c>
      <c r="D695" s="63"/>
      <c r="E695" s="41">
        <f t="shared" si="54"/>
        <v>2392240.1269492083</v>
      </c>
      <c r="F695" s="45">
        <f t="shared" si="55"/>
        <v>231.83600000000001</v>
      </c>
      <c r="G695" s="41">
        <f t="shared" si="56"/>
        <v>1900584.295158243</v>
      </c>
      <c r="J695" s="34"/>
      <c r="K695" s="34">
        <v>735.84100000000001</v>
      </c>
      <c r="M695" s="23"/>
      <c r="N695" s="21" t="str">
        <f t="shared" si="57"/>
        <v>SOC QUIMICA MINERA DE CHILE S.A. SERIE B</v>
      </c>
      <c r="O695" s="21">
        <f t="shared" si="58"/>
        <v>0</v>
      </c>
      <c r="P695" s="41">
        <v>3251.0285876285889</v>
      </c>
      <c r="Q695" s="41">
        <v>231.83600000000001</v>
      </c>
      <c r="R695" s="41">
        <v>2582.8736033439873</v>
      </c>
    </row>
    <row r="696" spans="3:18" x14ac:dyDescent="0.25">
      <c r="C696" s="21" t="s">
        <v>996</v>
      </c>
      <c r="D696" s="63"/>
      <c r="E696" s="41">
        <f t="shared" si="54"/>
        <v>0</v>
      </c>
      <c r="F696" s="45">
        <f t="shared" si="55"/>
        <v>0</v>
      </c>
      <c r="G696" s="41">
        <f t="shared" si="56"/>
        <v>0</v>
      </c>
      <c r="J696" s="34"/>
      <c r="K696" s="34">
        <v>735.84100000000001</v>
      </c>
      <c r="M696" s="23"/>
      <c r="N696" s="21" t="str">
        <f t="shared" si="57"/>
        <v>INMOBILIARIA STADIO ITALIANO S.A.</v>
      </c>
      <c r="O696" s="21">
        <f t="shared" si="58"/>
        <v>0</v>
      </c>
      <c r="P696" s="41">
        <v>0</v>
      </c>
      <c r="Q696" s="41">
        <v>0</v>
      </c>
      <c r="R696" s="41">
        <v>0</v>
      </c>
    </row>
    <row r="697" spans="3:18" x14ac:dyDescent="0.25">
      <c r="C697" s="21" t="s">
        <v>171</v>
      </c>
      <c r="D697" s="63"/>
      <c r="E697" s="41">
        <f t="shared" si="54"/>
        <v>28048.715088781053</v>
      </c>
      <c r="F697" s="45">
        <f t="shared" si="55"/>
        <v>6.2E-2</v>
      </c>
      <c r="G697" s="41">
        <f t="shared" si="56"/>
        <v>51.99808637153582</v>
      </c>
      <c r="J697" s="34"/>
      <c r="K697" s="34">
        <v>735.84100000000001</v>
      </c>
      <c r="M697" s="23"/>
      <c r="N697" s="21" t="str">
        <f t="shared" si="57"/>
        <v>INVERSIONES TRICAHUE S.A.</v>
      </c>
      <c r="O697" s="21">
        <f t="shared" si="58"/>
        <v>0</v>
      </c>
      <c r="P697" s="41">
        <v>38.11790194998791</v>
      </c>
      <c r="Q697" s="41">
        <v>6.2E-2</v>
      </c>
      <c r="R697" s="41">
        <v>7.0664839784050928E-2</v>
      </c>
    </row>
    <row r="698" spans="3:18" x14ac:dyDescent="0.25">
      <c r="C698" s="21" t="s">
        <v>42</v>
      </c>
      <c r="D698" s="63"/>
      <c r="E698" s="41">
        <f t="shared" si="54"/>
        <v>213348.4477460635</v>
      </c>
      <c r="F698" s="45">
        <f t="shared" si="55"/>
        <v>2.1829999999999998</v>
      </c>
      <c r="G698" s="41">
        <f t="shared" si="56"/>
        <v>22980.547777037646</v>
      </c>
      <c r="J698" s="34"/>
      <c r="K698" s="34">
        <v>735.84100000000001</v>
      </c>
      <c r="M698" s="23"/>
      <c r="N698" s="21" t="str">
        <f t="shared" si="57"/>
        <v>EMPRESAS TRICOT S.A.</v>
      </c>
      <c r="O698" s="21">
        <f t="shared" si="58"/>
        <v>0</v>
      </c>
      <c r="P698" s="41">
        <v>289.93824446594238</v>
      </c>
      <c r="Q698" s="41">
        <v>2.1829999999999998</v>
      </c>
      <c r="R698" s="41">
        <v>31.230317116112918</v>
      </c>
    </row>
    <row r="699" spans="3:18" x14ac:dyDescent="0.25">
      <c r="C699" s="21" t="s">
        <v>72</v>
      </c>
      <c r="D699" s="63"/>
      <c r="E699" s="41">
        <f t="shared" si="54"/>
        <v>7628.9819236657631</v>
      </c>
      <c r="F699" s="45">
        <f t="shared" si="55"/>
        <v>8.0000000000000002E-3</v>
      </c>
      <c r="G699" s="41">
        <f t="shared" si="56"/>
        <v>10.355483218594719</v>
      </c>
      <c r="J699" s="34"/>
      <c r="K699" s="34">
        <v>735.84100000000001</v>
      </c>
      <c r="M699" s="23"/>
      <c r="N699" s="21" t="str">
        <f t="shared" si="57"/>
        <v>INVERSIONES UNESPA S.A.</v>
      </c>
      <c r="O699" s="21">
        <f t="shared" si="58"/>
        <v>0</v>
      </c>
      <c r="P699" s="41">
        <v>10.367704332411163</v>
      </c>
      <c r="Q699" s="41">
        <v>8.0000000000000002E-3</v>
      </c>
      <c r="R699" s="41">
        <v>1.4072990250060433E-2</v>
      </c>
    </row>
    <row r="700" spans="3:18" x14ac:dyDescent="0.25">
      <c r="C700" s="21" t="s">
        <v>997</v>
      </c>
      <c r="D700" s="63"/>
      <c r="E700" s="41">
        <f t="shared" si="54"/>
        <v>6184.2187666192158</v>
      </c>
      <c r="F700" s="45">
        <f t="shared" si="55"/>
        <v>7.0000000000000001E-3</v>
      </c>
      <c r="G700" s="41">
        <f t="shared" si="56"/>
        <v>12.485876420778386</v>
      </c>
      <c r="J700" s="34"/>
      <c r="K700" s="34">
        <v>735.84100000000001</v>
      </c>
      <c r="M700" s="23"/>
      <c r="N700" s="21" t="str">
        <f t="shared" si="57"/>
        <v>UNIÓN EL GOLF S.A.</v>
      </c>
      <c r="O700" s="21">
        <f t="shared" si="58"/>
        <v>0</v>
      </c>
      <c r="P700" s="41">
        <v>8.4042867502887386</v>
      </c>
      <c r="Q700" s="41">
        <v>7.0000000000000001E-3</v>
      </c>
      <c r="R700" s="41">
        <v>1.6968171684886253E-2</v>
      </c>
    </row>
    <row r="701" spans="3:18" x14ac:dyDescent="0.25">
      <c r="C701" s="21" t="s">
        <v>185</v>
      </c>
      <c r="D701" s="63"/>
      <c r="E701" s="41">
        <f t="shared" si="54"/>
        <v>533.63345061910775</v>
      </c>
      <c r="F701" s="45">
        <f t="shared" si="55"/>
        <v>0</v>
      </c>
      <c r="G701" s="41">
        <f t="shared" si="56"/>
        <v>0</v>
      </c>
      <c r="J701" s="34"/>
      <c r="K701" s="34">
        <v>735.84100000000001</v>
      </c>
      <c r="M701" s="23"/>
      <c r="N701" s="21" t="str">
        <f t="shared" si="57"/>
        <v>BOLSA DE CORREDORES, BOLSA DE VALORES</v>
      </c>
      <c r="O701" s="21">
        <f t="shared" si="58"/>
        <v>0</v>
      </c>
      <c r="P701" s="41">
        <v>0.72520211651580668</v>
      </c>
      <c r="Q701" s="41">
        <v>0</v>
      </c>
      <c r="R701" s="41">
        <v>0</v>
      </c>
    </row>
    <row r="702" spans="3:18" x14ac:dyDescent="0.25">
      <c r="C702" s="21" t="s">
        <v>998</v>
      </c>
      <c r="D702" s="63"/>
      <c r="E702" s="41">
        <f t="shared" si="54"/>
        <v>995983.78795247513</v>
      </c>
      <c r="F702" s="45">
        <f t="shared" si="55"/>
        <v>63.273000000000003</v>
      </c>
      <c r="G702" s="41">
        <f t="shared" si="56"/>
        <v>301883.7314836717</v>
      </c>
      <c r="J702" s="34"/>
      <c r="K702" s="34">
        <v>735.84100000000001</v>
      </c>
      <c r="M702" s="23"/>
      <c r="N702" s="21" t="str">
        <f t="shared" si="57"/>
        <v>COMPAÑÍA SUD AMERICANA DE VAPORES S.A.</v>
      </c>
      <c r="O702" s="21">
        <f t="shared" si="58"/>
        <v>0</v>
      </c>
      <c r="P702" s="41">
        <v>1353.5312492134512</v>
      </c>
      <c r="Q702" s="41">
        <v>63.273000000000003</v>
      </c>
      <c r="R702" s="41">
        <v>410.25674226316784</v>
      </c>
    </row>
    <row r="703" spans="3:18" x14ac:dyDescent="0.25">
      <c r="C703" s="21" t="s">
        <v>158</v>
      </c>
      <c r="D703" s="63"/>
      <c r="E703" s="41">
        <f t="shared" si="54"/>
        <v>209686.3262301897</v>
      </c>
      <c r="F703" s="45">
        <f t="shared" si="55"/>
        <v>8.8999999999999996E-2</v>
      </c>
      <c r="G703" s="41">
        <f t="shared" si="56"/>
        <v>4568.9705044601951</v>
      </c>
      <c r="J703" s="34"/>
      <c r="K703" s="34">
        <v>735.84100000000001</v>
      </c>
      <c r="M703" s="23"/>
      <c r="N703" s="21" t="str">
        <f t="shared" si="57"/>
        <v>PUERTO VENTANAS S.A.</v>
      </c>
      <c r="O703" s="21">
        <f t="shared" si="58"/>
        <v>0</v>
      </c>
      <c r="P703" s="41">
        <v>284.96146073702022</v>
      </c>
      <c r="Q703" s="41">
        <v>8.8999999999999996E-2</v>
      </c>
      <c r="R703" s="41">
        <v>6.2091817450511666</v>
      </c>
    </row>
    <row r="704" spans="3:18" x14ac:dyDescent="0.25">
      <c r="C704" s="21" t="s">
        <v>999</v>
      </c>
      <c r="D704" s="63"/>
      <c r="E704" s="41">
        <f t="shared" si="54"/>
        <v>18485.06272944589</v>
      </c>
      <c r="F704" s="45">
        <f t="shared" si="55"/>
        <v>6.8000000000000005E-2</v>
      </c>
      <c r="G704" s="41">
        <f t="shared" si="56"/>
        <v>116.57424422454541</v>
      </c>
      <c r="J704" s="34"/>
      <c r="K704" s="34">
        <v>735.84100000000001</v>
      </c>
      <c r="M704" s="23"/>
      <c r="N704" s="21" t="str">
        <f t="shared" si="57"/>
        <v>FRUTÍCOLA VICONTO SA</v>
      </c>
      <c r="O704" s="21">
        <f t="shared" si="58"/>
        <v>0</v>
      </c>
      <c r="P704" s="41">
        <v>25.121001316107542</v>
      </c>
      <c r="Q704" s="41">
        <v>6.8000000000000005E-2</v>
      </c>
      <c r="R704" s="41">
        <v>0.15842314334828503</v>
      </c>
    </row>
    <row r="705" spans="2:18" x14ac:dyDescent="0.25">
      <c r="C705" s="21" t="s">
        <v>1000</v>
      </c>
      <c r="D705" s="63"/>
      <c r="E705" s="41">
        <f t="shared" si="54"/>
        <v>170466.24116999275</v>
      </c>
      <c r="F705" s="45">
        <f t="shared" si="55"/>
        <v>3.2000000000000001E-2</v>
      </c>
      <c r="G705" s="41">
        <f t="shared" si="56"/>
        <v>112.49339407867636</v>
      </c>
      <c r="J705" s="34"/>
      <c r="K705" s="34">
        <v>735.84100000000001</v>
      </c>
      <c r="M705" s="23"/>
      <c r="N705" s="21" t="str">
        <f t="shared" si="57"/>
        <v>COMPAÑÍA INDUSTRIAL EL VOLCÁN S.A.</v>
      </c>
      <c r="O705" s="21">
        <f t="shared" si="58"/>
        <v>0</v>
      </c>
      <c r="P705" s="41">
        <v>231.66178722032714</v>
      </c>
      <c r="Q705" s="41">
        <v>3.2000000000000001E-2</v>
      </c>
      <c r="R705" s="41">
        <v>0.1528773119174881</v>
      </c>
    </row>
    <row r="706" spans="2:18" x14ac:dyDescent="0.25">
      <c r="C706" s="21" t="s">
        <v>157</v>
      </c>
      <c r="D706" s="63"/>
      <c r="E706" s="41">
        <f t="shared" si="54"/>
        <v>283401.433677722</v>
      </c>
      <c r="F706" s="45">
        <f t="shared" si="55"/>
        <v>0.20100000000000001</v>
      </c>
      <c r="G706" s="41">
        <f t="shared" si="56"/>
        <v>2461.2577566073915</v>
      </c>
      <c r="J706" s="34"/>
      <c r="K706" s="34">
        <v>735.84100000000001</v>
      </c>
      <c r="M706" s="23"/>
      <c r="N706" s="21" t="str">
        <f t="shared" si="57"/>
        <v>VINA SAN PEDRO TARAPACA S.A.</v>
      </c>
      <c r="O706" s="21">
        <f t="shared" si="58"/>
        <v>0</v>
      </c>
      <c r="P706" s="41">
        <v>385.13949844833598</v>
      </c>
      <c r="Q706" s="41">
        <v>0.20100000000000001</v>
      </c>
      <c r="R706" s="41">
        <v>3.3448228035776637</v>
      </c>
    </row>
    <row r="707" spans="2:18" x14ac:dyDescent="0.25">
      <c r="C707" s="21" t="s">
        <v>151</v>
      </c>
      <c r="D707" s="63"/>
      <c r="E707" s="41">
        <f t="shared" si="54"/>
        <v>302106.70422850683</v>
      </c>
      <c r="F707" s="45">
        <f t="shared" si="55"/>
        <v>0.46100000000000002</v>
      </c>
      <c r="G707" s="41">
        <f t="shared" si="56"/>
        <v>34868.280089885346</v>
      </c>
      <c r="J707" s="34"/>
      <c r="K707" s="34">
        <v>735.84100000000001</v>
      </c>
      <c r="M707" s="23"/>
      <c r="N707" s="21" t="str">
        <f t="shared" si="57"/>
        <v>WATTS S.A.</v>
      </c>
      <c r="O707" s="21">
        <f t="shared" si="58"/>
        <v>0</v>
      </c>
      <c r="P707" s="41">
        <v>410.55975982380272</v>
      </c>
      <c r="Q707" s="41">
        <v>0.46100000000000002</v>
      </c>
      <c r="R707" s="41">
        <v>47.385617395450026</v>
      </c>
    </row>
    <row r="708" spans="2:18" x14ac:dyDescent="0.25">
      <c r="C708" s="21" t="s">
        <v>1001</v>
      </c>
      <c r="D708" s="63"/>
      <c r="E708" s="41">
        <f t="shared" si="54"/>
        <v>0</v>
      </c>
      <c r="F708" s="45">
        <f t="shared" si="55"/>
        <v>0</v>
      </c>
      <c r="G708" s="41">
        <f t="shared" si="56"/>
        <v>0</v>
      </c>
      <c r="J708" s="34"/>
      <c r="K708" s="34">
        <v>735.84100000000001</v>
      </c>
      <c r="M708" s="23"/>
      <c r="N708" s="21" t="str">
        <f t="shared" si="57"/>
        <v>INMOBILIARIA YUGOSLAVA S.A.</v>
      </c>
      <c r="O708" s="21">
        <f t="shared" si="58"/>
        <v>0</v>
      </c>
      <c r="P708" s="41">
        <v>0</v>
      </c>
      <c r="Q708" s="41">
        <v>0</v>
      </c>
      <c r="R708" s="41">
        <v>0</v>
      </c>
    </row>
    <row r="709" spans="2:18" x14ac:dyDescent="0.25">
      <c r="C709" s="21" t="s">
        <v>40</v>
      </c>
      <c r="D709" s="63"/>
      <c r="E709" s="41">
        <f t="shared" si="54"/>
        <v>134911.76657652931</v>
      </c>
      <c r="F709" s="45">
        <f t="shared" si="55"/>
        <v>0.48199999999999998</v>
      </c>
      <c r="G709" s="41">
        <f t="shared" si="56"/>
        <v>2842.103083105078</v>
      </c>
      <c r="J709" s="34"/>
      <c r="K709" s="34">
        <v>735.84100000000001</v>
      </c>
      <c r="M709" s="23"/>
      <c r="N709" s="21" t="str">
        <f t="shared" si="57"/>
        <v>ZONA FRANCA DE IQUIQUE S.A.</v>
      </c>
      <c r="O709" s="21">
        <f t="shared" si="58"/>
        <v>0</v>
      </c>
      <c r="P709" s="41">
        <v>183.34363887922703</v>
      </c>
      <c r="Q709" s="41">
        <v>0.48199999999999998</v>
      </c>
      <c r="R709" s="41">
        <v>3.8623875036931592</v>
      </c>
    </row>
    <row r="710" spans="2:18" x14ac:dyDescent="0.25">
      <c r="B710" s="60" t="s">
        <v>80</v>
      </c>
      <c r="C710" s="21"/>
      <c r="D710" s="24"/>
      <c r="E710" s="45"/>
      <c r="F710" s="45"/>
      <c r="G710" s="45"/>
      <c r="I710" s="28" t="s">
        <v>80</v>
      </c>
      <c r="J710" s="34"/>
      <c r="K710" s="34"/>
      <c r="M710" s="60" t="s">
        <v>80</v>
      </c>
      <c r="N710" s="21"/>
      <c r="O710" s="21">
        <f t="shared" si="58"/>
        <v>0</v>
      </c>
      <c r="P710" s="40"/>
      <c r="Q710" s="45"/>
      <c r="R710" s="41"/>
    </row>
    <row r="711" spans="2:18" s="68" customFormat="1" x14ac:dyDescent="0.25">
      <c r="B711" s="60"/>
      <c r="C711" s="21" t="s">
        <v>1477</v>
      </c>
      <c r="D711" s="24"/>
      <c r="E711" s="45">
        <v>533724.09519999998</v>
      </c>
      <c r="F711" s="45">
        <v>0.10100000000000001</v>
      </c>
      <c r="G711" s="45">
        <v>139.2750729</v>
      </c>
      <c r="I711" s="28"/>
      <c r="J711" s="34"/>
      <c r="K711" s="34">
        <v>3245.01</v>
      </c>
      <c r="M711" s="60"/>
      <c r="N711" s="21" t="str">
        <f t="shared" si="57"/>
        <v>ACERIAS PAZ DEL RIO S.A.</v>
      </c>
      <c r="O711" s="21"/>
      <c r="P711" s="40">
        <f>E711/K711</f>
        <v>164.47533141654415</v>
      </c>
      <c r="Q711" s="45">
        <f>F711</f>
        <v>0.10100000000000001</v>
      </c>
      <c r="R711" s="41">
        <f>G711/K711</f>
        <v>4.291976693446245E-2</v>
      </c>
    </row>
    <row r="712" spans="2:18" s="68" customFormat="1" x14ac:dyDescent="0.25">
      <c r="B712" s="60"/>
      <c r="C712" s="21" t="s">
        <v>1478</v>
      </c>
      <c r="D712" s="24"/>
      <c r="E712" s="45">
        <v>3125115.858</v>
      </c>
      <c r="F712" s="45">
        <v>1.4E-2</v>
      </c>
      <c r="G712" s="45">
        <v>588.38900000000001</v>
      </c>
      <c r="I712" s="28"/>
      <c r="J712" s="34"/>
      <c r="K712" s="34">
        <v>3245.01</v>
      </c>
      <c r="M712" s="60"/>
      <c r="N712" s="21" t="str">
        <f t="shared" si="57"/>
        <v>ADMINISTRADORA DE FONDOS DE PENSIONES Y CES PROTECCION</v>
      </c>
      <c r="O712" s="21"/>
      <c r="P712" s="40">
        <f t="shared" ref="P712:P775" si="59">E712/K712</f>
        <v>963.05276655541888</v>
      </c>
      <c r="Q712" s="45">
        <f t="shared" ref="Q712:Q775" si="60">F712</f>
        <v>1.4E-2</v>
      </c>
      <c r="R712" s="41">
        <f t="shared" ref="R712:R775" si="61">G712/K712</f>
        <v>0.18132116696096467</v>
      </c>
    </row>
    <row r="713" spans="2:18" s="68" customFormat="1" x14ac:dyDescent="0.25">
      <c r="B713" s="60"/>
      <c r="C713" s="21" t="s">
        <v>1479</v>
      </c>
      <c r="D713" s="24"/>
      <c r="E713" s="45">
        <v>6212747.9060000004</v>
      </c>
      <c r="F713" s="45">
        <v>23.231000000000002</v>
      </c>
      <c r="G713" s="45">
        <v>10360451.789999999</v>
      </c>
      <c r="I713" s="28"/>
      <c r="J713" s="34"/>
      <c r="K713" s="34">
        <v>3245.01</v>
      </c>
      <c r="M713" s="60"/>
      <c r="N713" s="21" t="str">
        <f t="shared" si="57"/>
        <v>ALMACENES EXITO S.A.</v>
      </c>
      <c r="O713" s="21"/>
      <c r="P713" s="40">
        <f t="shared" si="59"/>
        <v>1914.55431755218</v>
      </c>
      <c r="Q713" s="45">
        <f t="shared" si="60"/>
        <v>23.231000000000002</v>
      </c>
      <c r="R713" s="41">
        <f t="shared" si="61"/>
        <v>3192.733393733763</v>
      </c>
    </row>
    <row r="714" spans="2:18" s="68" customFormat="1" x14ac:dyDescent="0.25">
      <c r="B714" s="60"/>
      <c r="C714" s="21" t="s">
        <v>1480</v>
      </c>
      <c r="D714" s="24"/>
      <c r="E714" s="45">
        <v>624832.02769999998</v>
      </c>
      <c r="F714" s="45">
        <v>24.120999999999999</v>
      </c>
      <c r="G714" s="45">
        <v>240742.03450000001</v>
      </c>
      <c r="I714" s="28"/>
      <c r="J714" s="34"/>
      <c r="K714" s="34">
        <v>3245.01</v>
      </c>
      <c r="M714" s="60"/>
      <c r="N714" s="21" t="str">
        <f t="shared" si="57"/>
        <v>AVIANCA HOLDINGS S.A</v>
      </c>
      <c r="O714" s="21"/>
      <c r="P714" s="40">
        <f t="shared" si="59"/>
        <v>192.55164936317607</v>
      </c>
      <c r="Q714" s="45">
        <f t="shared" si="60"/>
        <v>24.120999999999999</v>
      </c>
      <c r="R714" s="41">
        <f t="shared" si="61"/>
        <v>74.188379850909541</v>
      </c>
    </row>
    <row r="715" spans="2:18" s="68" customFormat="1" x14ac:dyDescent="0.25">
      <c r="B715" s="60"/>
      <c r="C715" s="21" t="s">
        <v>1481</v>
      </c>
      <c r="D715" s="24"/>
      <c r="E715" s="45">
        <v>5386273.0729999999</v>
      </c>
      <c r="F715" s="45">
        <v>0.41399999999999998</v>
      </c>
      <c r="G715" s="45">
        <v>21374.11865</v>
      </c>
      <c r="I715" s="28"/>
      <c r="J715" s="34"/>
      <c r="K715" s="34">
        <v>3245.01</v>
      </c>
      <c r="M715" s="60"/>
      <c r="N715" s="21" t="str">
        <f t="shared" si="57"/>
        <v>BANCO BILBAO VIZCAYA ARGENTARIA COLOMBIA S.A.</v>
      </c>
      <c r="O715" s="21"/>
      <c r="P715" s="40">
        <f t="shared" si="59"/>
        <v>1659.8633202979343</v>
      </c>
      <c r="Q715" s="45">
        <f t="shared" si="60"/>
        <v>0.41399999999999998</v>
      </c>
      <c r="R715" s="41">
        <f t="shared" si="61"/>
        <v>6.5867651101229265</v>
      </c>
    </row>
    <row r="716" spans="2:18" s="68" customFormat="1" x14ac:dyDescent="0.25">
      <c r="B716" s="60"/>
      <c r="C716" s="21" t="s">
        <v>1482</v>
      </c>
      <c r="D716" s="24"/>
      <c r="E716" s="45">
        <v>1305980.6470000001</v>
      </c>
      <c r="F716" s="45">
        <v>0.16300000000000001</v>
      </c>
      <c r="G716" s="45">
        <v>616.25702999999999</v>
      </c>
      <c r="I716" s="28"/>
      <c r="J716" s="34"/>
      <c r="K716" s="34">
        <v>3245.01</v>
      </c>
      <c r="M716" s="60"/>
      <c r="N716" s="21" t="str">
        <f t="shared" si="57"/>
        <v>BANCO COMERCIAL AV VILLAS S.A.</v>
      </c>
      <c r="O716" s="21"/>
      <c r="P716" s="40">
        <f t="shared" si="59"/>
        <v>402.4581270935991</v>
      </c>
      <c r="Q716" s="45">
        <f t="shared" si="60"/>
        <v>0.16300000000000001</v>
      </c>
      <c r="R716" s="41">
        <f t="shared" si="61"/>
        <v>0.18990913125075112</v>
      </c>
    </row>
    <row r="717" spans="2:18" s="68" customFormat="1" x14ac:dyDescent="0.25">
      <c r="B717" s="60"/>
      <c r="C717" s="21" t="s">
        <v>1483</v>
      </c>
      <c r="D717" s="24"/>
      <c r="E717" s="45">
        <v>4965540.3940000003</v>
      </c>
      <c r="F717" s="45">
        <v>14.536</v>
      </c>
      <c r="G717" s="45">
        <v>1313102.0870000001</v>
      </c>
      <c r="I717" s="28"/>
      <c r="J717" s="34"/>
      <c r="K717" s="34">
        <v>3245.01</v>
      </c>
      <c r="M717" s="60"/>
      <c r="N717" s="21" t="str">
        <f t="shared" si="57"/>
        <v>BANCO DAVIVIENDA S.A</v>
      </c>
      <c r="O717" s="21"/>
      <c r="P717" s="40">
        <f t="shared" si="59"/>
        <v>1530.2080406531875</v>
      </c>
      <c r="Q717" s="45">
        <f t="shared" si="60"/>
        <v>14.536</v>
      </c>
      <c r="R717" s="41">
        <f t="shared" si="61"/>
        <v>404.65270892847786</v>
      </c>
    </row>
    <row r="718" spans="2:18" s="68" customFormat="1" x14ac:dyDescent="0.25">
      <c r="B718" s="60"/>
      <c r="C718" s="21" t="s">
        <v>1484</v>
      </c>
      <c r="D718" s="24"/>
      <c r="E718" s="45">
        <v>28205226.449999999</v>
      </c>
      <c r="F718" s="45">
        <v>4.3440000000000003</v>
      </c>
      <c r="G718" s="45">
        <v>276354.3603</v>
      </c>
      <c r="I718" s="28"/>
      <c r="J718" s="34"/>
      <c r="K718" s="34">
        <v>3245.01</v>
      </c>
      <c r="M718" s="60"/>
      <c r="N718" s="21" t="str">
        <f t="shared" si="57"/>
        <v>BANCO DE BOGOTA S.A.</v>
      </c>
      <c r="O718" s="21"/>
      <c r="P718" s="40">
        <f t="shared" si="59"/>
        <v>8691.8765889781534</v>
      </c>
      <c r="Q718" s="45">
        <f t="shared" si="60"/>
        <v>4.3440000000000003</v>
      </c>
      <c r="R718" s="41">
        <f t="shared" si="61"/>
        <v>85.162868619819349</v>
      </c>
    </row>
    <row r="719" spans="2:18" s="68" customFormat="1" x14ac:dyDescent="0.25">
      <c r="B719" s="60"/>
      <c r="C719" s="21" t="s">
        <v>1485</v>
      </c>
      <c r="D719" s="24"/>
      <c r="E719" s="45">
        <v>5924190.4620000003</v>
      </c>
      <c r="F719" s="45">
        <v>9.6000000000000002E-2</v>
      </c>
      <c r="G719" s="45">
        <v>14711.96636</v>
      </c>
      <c r="I719" s="28"/>
      <c r="J719" s="34"/>
      <c r="K719" s="34">
        <v>3245.01</v>
      </c>
      <c r="M719" s="60"/>
      <c r="N719" s="21" t="str">
        <f t="shared" si="57"/>
        <v>BANCO DE OCCIDENTE S.A.</v>
      </c>
      <c r="O719" s="21"/>
      <c r="P719" s="40">
        <f t="shared" si="59"/>
        <v>1825.6308800281047</v>
      </c>
      <c r="Q719" s="45">
        <f t="shared" si="60"/>
        <v>9.6000000000000002E-2</v>
      </c>
      <c r="R719" s="41">
        <f t="shared" si="61"/>
        <v>4.5337198837599884</v>
      </c>
    </row>
    <row r="720" spans="2:18" s="68" customFormat="1" x14ac:dyDescent="0.25">
      <c r="B720" s="60"/>
      <c r="C720" s="21" t="s">
        <v>1486</v>
      </c>
      <c r="D720" s="24"/>
      <c r="E720" s="45">
        <v>2518456.44</v>
      </c>
      <c r="F720" s="45">
        <v>4.4999999999999998E-2</v>
      </c>
      <c r="G720" s="45">
        <v>340.388822</v>
      </c>
      <c r="I720" s="28"/>
      <c r="J720" s="34"/>
      <c r="K720" s="34">
        <v>3245.01</v>
      </c>
      <c r="M720" s="60"/>
      <c r="N720" s="21" t="str">
        <f t="shared" si="57"/>
        <v>BANCO POPULAR S.A.</v>
      </c>
      <c r="O720" s="21"/>
      <c r="P720" s="40">
        <f t="shared" si="59"/>
        <v>776.10128782345805</v>
      </c>
      <c r="Q720" s="45">
        <f t="shared" si="60"/>
        <v>4.4999999999999998E-2</v>
      </c>
      <c r="R720" s="41">
        <f t="shared" si="61"/>
        <v>0.10489607797818805</v>
      </c>
    </row>
    <row r="721" spans="2:18" s="68" customFormat="1" x14ac:dyDescent="0.25">
      <c r="B721" s="60"/>
      <c r="C721" s="21" t="s">
        <v>1487</v>
      </c>
      <c r="D721" s="24"/>
      <c r="E721" s="45">
        <v>43134208.350000001</v>
      </c>
      <c r="F721" s="45">
        <v>91.605000000000004</v>
      </c>
      <c r="G721" s="45">
        <v>8951088.8000000007</v>
      </c>
      <c r="I721" s="28"/>
      <c r="J721" s="34"/>
      <c r="K721" s="34">
        <v>3245.01</v>
      </c>
      <c r="M721" s="60"/>
      <c r="N721" s="21" t="str">
        <f t="shared" si="57"/>
        <v>BANCOLOMBIA S.A.</v>
      </c>
      <c r="O721" s="21"/>
      <c r="P721" s="40">
        <f t="shared" si="59"/>
        <v>13292.473166492553</v>
      </c>
      <c r="Q721" s="45">
        <f t="shared" si="60"/>
        <v>91.605000000000004</v>
      </c>
      <c r="R721" s="41">
        <f t="shared" si="61"/>
        <v>2758.4163993331299</v>
      </c>
    </row>
    <row r="722" spans="2:18" s="68" customFormat="1" x14ac:dyDescent="0.25">
      <c r="B722" s="60"/>
      <c r="C722" s="21" t="s">
        <v>1488</v>
      </c>
      <c r="D722" s="24"/>
      <c r="E722" s="45">
        <v>86430.586720000007</v>
      </c>
      <c r="F722" s="45">
        <v>2.9000000000000001E-2</v>
      </c>
      <c r="G722" s="45">
        <v>3410.3399199999999</v>
      </c>
      <c r="I722" s="28"/>
      <c r="J722" s="34"/>
      <c r="K722" s="34">
        <v>3245.01</v>
      </c>
      <c r="M722" s="60"/>
      <c r="N722" s="21" t="str">
        <f t="shared" si="57"/>
        <v>BMC BOLSA MERCANTIL DE COLOMBIA</v>
      </c>
      <c r="O722" s="21"/>
      <c r="P722" s="40">
        <f t="shared" si="59"/>
        <v>26.634921531828869</v>
      </c>
      <c r="Q722" s="45">
        <f t="shared" si="60"/>
        <v>2.9000000000000001E-2</v>
      </c>
      <c r="R722" s="41">
        <f t="shared" si="61"/>
        <v>1.0509489708814455</v>
      </c>
    </row>
    <row r="723" spans="2:18" s="68" customFormat="1" x14ac:dyDescent="0.25">
      <c r="B723" s="60"/>
      <c r="C723" s="21" t="s">
        <v>1489</v>
      </c>
      <c r="D723" s="24"/>
      <c r="E723" s="45">
        <v>701956.24040000001</v>
      </c>
      <c r="F723" s="45">
        <v>1.839</v>
      </c>
      <c r="G723" s="45">
        <v>92862.520279999997</v>
      </c>
      <c r="I723" s="28"/>
      <c r="J723" s="34"/>
      <c r="K723" s="34">
        <v>3245.01</v>
      </c>
      <c r="M723" s="60"/>
      <c r="N723" s="21" t="str">
        <f t="shared" si="57"/>
        <v>BOLSA DE VALORES DE COLOMBIA S.A.</v>
      </c>
      <c r="O723" s="21"/>
      <c r="P723" s="40">
        <f t="shared" si="59"/>
        <v>216.31866786234863</v>
      </c>
      <c r="Q723" s="45">
        <f t="shared" si="60"/>
        <v>1.839</v>
      </c>
      <c r="R723" s="41">
        <f t="shared" si="61"/>
        <v>28.617021297314952</v>
      </c>
    </row>
    <row r="724" spans="2:18" s="68" customFormat="1" x14ac:dyDescent="0.25">
      <c r="B724" s="60"/>
      <c r="C724" s="21" t="s">
        <v>1490</v>
      </c>
      <c r="D724" s="24"/>
      <c r="E724" s="45">
        <v>969444.45</v>
      </c>
      <c r="F724" s="45">
        <v>0.48099999999999998</v>
      </c>
      <c r="G724" s="45">
        <v>301879.80080000003</v>
      </c>
      <c r="I724" s="28"/>
      <c r="J724" s="34"/>
      <c r="K724" s="34">
        <v>3245.01</v>
      </c>
      <c r="M724" s="60"/>
      <c r="N724" s="21" t="str">
        <f t="shared" si="57"/>
        <v>CARTON DE COLOMBIA S.A.</v>
      </c>
      <c r="O724" s="21"/>
      <c r="P724" s="40">
        <f t="shared" si="59"/>
        <v>298.74929507150978</v>
      </c>
      <c r="Q724" s="45">
        <f t="shared" si="60"/>
        <v>0.48099999999999998</v>
      </c>
      <c r="R724" s="41">
        <f t="shared" si="61"/>
        <v>93.02892773828124</v>
      </c>
    </row>
    <row r="725" spans="2:18" s="68" customFormat="1" x14ac:dyDescent="0.25">
      <c r="B725" s="60"/>
      <c r="C725" s="21" t="s">
        <v>1491</v>
      </c>
      <c r="D725" s="24"/>
      <c r="E725" s="45">
        <v>195752.15040000001</v>
      </c>
      <c r="F725" s="45">
        <v>1.4999999999999999E-2</v>
      </c>
      <c r="G725" s="45">
        <v>166.78749999999999</v>
      </c>
      <c r="I725" s="28"/>
      <c r="J725" s="34"/>
      <c r="K725" s="34">
        <v>3245.01</v>
      </c>
      <c r="M725" s="60"/>
      <c r="N725" s="21" t="str">
        <f t="shared" si="57"/>
        <v>CARVAJAL EMPAQUES S.A</v>
      </c>
      <c r="O725" s="21"/>
      <c r="P725" s="40">
        <f t="shared" si="59"/>
        <v>60.324051512938325</v>
      </c>
      <c r="Q725" s="45">
        <f t="shared" si="60"/>
        <v>1.4999999999999999E-2</v>
      </c>
      <c r="R725" s="41">
        <f t="shared" si="61"/>
        <v>5.1398146692922357E-2</v>
      </c>
    </row>
    <row r="726" spans="2:18" s="68" customFormat="1" x14ac:dyDescent="0.25">
      <c r="B726" s="60"/>
      <c r="C726" s="21" t="s">
        <v>1492</v>
      </c>
      <c r="D726" s="24"/>
      <c r="E726" s="45">
        <v>6554389.2110000001</v>
      </c>
      <c r="F726" s="45">
        <v>3.0000000000000001E-3</v>
      </c>
      <c r="G726" s="45">
        <v>128529.1189</v>
      </c>
      <c r="I726" s="28"/>
      <c r="J726" s="34"/>
      <c r="K726" s="34">
        <v>3245.01</v>
      </c>
      <c r="M726" s="60"/>
      <c r="N726" s="21" t="str">
        <f t="shared" si="57"/>
        <v>CELSIA COLOMBIA S.A. E.S.P.</v>
      </c>
      <c r="O726" s="21"/>
      <c r="P726" s="40">
        <f t="shared" si="59"/>
        <v>2019.8363675304543</v>
      </c>
      <c r="Q726" s="45">
        <f t="shared" si="60"/>
        <v>3.0000000000000001E-3</v>
      </c>
      <c r="R726" s="41">
        <f t="shared" si="61"/>
        <v>39.608235074776346</v>
      </c>
    </row>
    <row r="727" spans="2:18" s="68" customFormat="1" x14ac:dyDescent="0.25">
      <c r="B727" s="60"/>
      <c r="C727" s="21" t="s">
        <v>1493</v>
      </c>
      <c r="D727" s="24"/>
      <c r="E727" s="45">
        <v>4718578.9630000005</v>
      </c>
      <c r="F727" s="45">
        <v>7.6230000000000002</v>
      </c>
      <c r="G727" s="45">
        <v>460573.27610000002</v>
      </c>
      <c r="I727" s="28"/>
      <c r="J727" s="34"/>
      <c r="K727" s="34">
        <v>3245.01</v>
      </c>
      <c r="M727" s="60"/>
      <c r="N727" s="21" t="str">
        <f t="shared" si="57"/>
        <v>CELSIA S.A E.S.P</v>
      </c>
      <c r="O727" s="21"/>
      <c r="P727" s="40">
        <f t="shared" si="59"/>
        <v>1454.1030576176961</v>
      </c>
      <c r="Q727" s="45">
        <f t="shared" si="60"/>
        <v>7.6230000000000002</v>
      </c>
      <c r="R727" s="41">
        <f t="shared" si="61"/>
        <v>141.93277558466693</v>
      </c>
    </row>
    <row r="728" spans="2:18" s="68" customFormat="1" x14ac:dyDescent="0.25">
      <c r="B728" s="60"/>
      <c r="C728" s="21" t="s">
        <v>1494</v>
      </c>
      <c r="D728" s="24"/>
      <c r="E728" s="45">
        <v>2142797.4569999999</v>
      </c>
      <c r="F728" s="45">
        <v>6.5609999999999999</v>
      </c>
      <c r="G728" s="45">
        <v>298080.90700000001</v>
      </c>
      <c r="I728" s="28"/>
      <c r="J728" s="34"/>
      <c r="K728" s="34">
        <v>3245.01</v>
      </c>
      <c r="M728" s="60"/>
      <c r="N728" s="21" t="str">
        <f t="shared" ref="N728:N781" si="62">C728</f>
        <v>CANACOL ENERGY LTD</v>
      </c>
      <c r="O728" s="21"/>
      <c r="P728" s="40">
        <f t="shared" si="59"/>
        <v>660.33616444941606</v>
      </c>
      <c r="Q728" s="45">
        <f t="shared" si="60"/>
        <v>6.5609999999999999</v>
      </c>
      <c r="R728" s="41">
        <f t="shared" si="61"/>
        <v>91.85823988215752</v>
      </c>
    </row>
    <row r="729" spans="2:18" s="68" customFormat="1" x14ac:dyDescent="0.25">
      <c r="B729" s="60"/>
      <c r="C729" s="21" t="s">
        <v>1495</v>
      </c>
      <c r="D729" s="24"/>
      <c r="E729" s="45">
        <v>9595451.6510000005</v>
      </c>
      <c r="F729" s="45">
        <v>37.418999999999997</v>
      </c>
      <c r="G729" s="45">
        <v>3416557.8220000002</v>
      </c>
      <c r="I729" s="28"/>
      <c r="J729" s="34"/>
      <c r="K729" s="34">
        <v>3245.01</v>
      </c>
      <c r="M729" s="60"/>
      <c r="N729" s="21" t="str">
        <f t="shared" si="62"/>
        <v>CEMENTOS ARGOS S.A.</v>
      </c>
      <c r="O729" s="21"/>
      <c r="P729" s="40">
        <f t="shared" si="59"/>
        <v>2956.9867738466137</v>
      </c>
      <c r="Q729" s="45">
        <f t="shared" si="60"/>
        <v>37.418999999999997</v>
      </c>
      <c r="R729" s="41">
        <f t="shared" si="61"/>
        <v>1052.8651135127473</v>
      </c>
    </row>
    <row r="730" spans="2:18" s="68" customFormat="1" x14ac:dyDescent="0.25">
      <c r="B730" s="60"/>
      <c r="C730" s="21" t="s">
        <v>1496</v>
      </c>
      <c r="D730" s="24"/>
      <c r="E730" s="45">
        <v>2547316.0970000001</v>
      </c>
      <c r="F730" s="45">
        <v>10.802</v>
      </c>
      <c r="G730" s="45">
        <v>213166.59469999999</v>
      </c>
      <c r="I730" s="28"/>
      <c r="J730" s="34"/>
      <c r="K730" s="34">
        <v>3245.01</v>
      </c>
      <c r="M730" s="60"/>
      <c r="N730" s="21" t="str">
        <f t="shared" si="62"/>
        <v>CEMEX LATAM HOLDING</v>
      </c>
      <c r="O730" s="21"/>
      <c r="P730" s="40">
        <f t="shared" si="59"/>
        <v>784.99483730404529</v>
      </c>
      <c r="Q730" s="45">
        <f t="shared" si="60"/>
        <v>10.802</v>
      </c>
      <c r="R730" s="41">
        <f t="shared" si="61"/>
        <v>65.690581754755755</v>
      </c>
    </row>
    <row r="731" spans="2:18" s="68" customFormat="1" x14ac:dyDescent="0.25">
      <c r="B731" s="60"/>
      <c r="C731" s="21" t="s">
        <v>1497</v>
      </c>
      <c r="D731" s="24"/>
      <c r="E731" s="45">
        <v>70908.228600000002</v>
      </c>
      <c r="F731" s="45">
        <v>4.0000000000000001E-3</v>
      </c>
      <c r="G731" s="45">
        <v>46.695</v>
      </c>
      <c r="I731" s="28"/>
      <c r="J731" s="34"/>
      <c r="K731" s="34">
        <v>3245.01</v>
      </c>
      <c r="M731" s="60"/>
      <c r="N731" s="21" t="str">
        <f t="shared" si="62"/>
        <v>CLINICA DE MARLY S.A.</v>
      </c>
      <c r="O731" s="21"/>
      <c r="P731" s="40">
        <f t="shared" si="59"/>
        <v>21.851466898407093</v>
      </c>
      <c r="Q731" s="45">
        <f t="shared" si="60"/>
        <v>4.0000000000000001E-3</v>
      </c>
      <c r="R731" s="41">
        <f t="shared" si="61"/>
        <v>1.4389786163987167E-2</v>
      </c>
    </row>
    <row r="732" spans="2:18" s="68" customFormat="1" x14ac:dyDescent="0.25">
      <c r="B732" s="60"/>
      <c r="C732" s="21" t="s">
        <v>1498</v>
      </c>
      <c r="D732" s="24"/>
      <c r="E732" s="45">
        <v>77350</v>
      </c>
      <c r="F732" s="45">
        <v>0.72399999999999998</v>
      </c>
      <c r="G732" s="45">
        <v>13363.343150000001</v>
      </c>
      <c r="I732" s="28"/>
      <c r="J732" s="34"/>
      <c r="K732" s="34">
        <v>3245.01</v>
      </c>
      <c r="M732" s="60"/>
      <c r="N732" s="21" t="str">
        <f t="shared" si="62"/>
        <v>COLTEJER S.A.</v>
      </c>
      <c r="O732" s="21"/>
      <c r="P732" s="40">
        <f t="shared" si="59"/>
        <v>23.83659834638414</v>
      </c>
      <c r="Q732" s="45">
        <f t="shared" si="60"/>
        <v>0.72399999999999998</v>
      </c>
      <c r="R732" s="41">
        <f t="shared" si="61"/>
        <v>4.1181207916154339</v>
      </c>
    </row>
    <row r="733" spans="2:18" s="68" customFormat="1" x14ac:dyDescent="0.25">
      <c r="B733" s="60"/>
      <c r="C733" s="21" t="s">
        <v>1499</v>
      </c>
      <c r="D733" s="24"/>
      <c r="E733" s="45">
        <v>755291.05330000003</v>
      </c>
      <c r="F733" s="45">
        <v>1.734</v>
      </c>
      <c r="G733" s="45">
        <v>21542.89531</v>
      </c>
      <c r="I733" s="28"/>
      <c r="J733" s="34"/>
      <c r="K733" s="34">
        <v>3245.01</v>
      </c>
      <c r="M733" s="60"/>
      <c r="N733" s="21" t="str">
        <f t="shared" si="62"/>
        <v>CONSTRUCCIONES EL CONDOR S.A</v>
      </c>
      <c r="O733" s="21"/>
      <c r="P733" s="40">
        <f t="shared" si="59"/>
        <v>232.75461502429883</v>
      </c>
      <c r="Q733" s="45">
        <f t="shared" si="60"/>
        <v>1.734</v>
      </c>
      <c r="R733" s="41">
        <f t="shared" si="61"/>
        <v>6.6387762472226584</v>
      </c>
    </row>
    <row r="734" spans="2:18" s="68" customFormat="1" x14ac:dyDescent="0.25">
      <c r="B734" s="60"/>
      <c r="C734" s="21" t="s">
        <v>1500</v>
      </c>
      <c r="D734" s="24"/>
      <c r="E734" s="45">
        <v>514951.74229999998</v>
      </c>
      <c r="F734" s="45">
        <v>4.4610000000000003</v>
      </c>
      <c r="G734" s="45">
        <v>34107.557650000002</v>
      </c>
      <c r="I734" s="28"/>
      <c r="J734" s="34"/>
      <c r="K734" s="34">
        <v>3245.01</v>
      </c>
      <c r="M734" s="60"/>
      <c r="N734" s="21" t="str">
        <f t="shared" si="62"/>
        <v>CONSTRUCTORA CONCRETO S.A</v>
      </c>
      <c r="O734" s="21"/>
      <c r="P734" s="40">
        <f t="shared" si="59"/>
        <v>158.69034064609968</v>
      </c>
      <c r="Q734" s="45">
        <f t="shared" si="60"/>
        <v>4.4610000000000003</v>
      </c>
      <c r="R734" s="41">
        <f t="shared" si="61"/>
        <v>10.510771199472421</v>
      </c>
    </row>
    <row r="735" spans="2:18" s="68" customFormat="1" x14ac:dyDescent="0.25">
      <c r="B735" s="60"/>
      <c r="C735" s="21" t="s">
        <v>1501</v>
      </c>
      <c r="D735" s="24"/>
      <c r="E735" s="45">
        <v>486365.66</v>
      </c>
      <c r="F735" s="45">
        <v>2E-3</v>
      </c>
      <c r="G735" s="45">
        <v>25.566800000000001</v>
      </c>
      <c r="I735" s="28"/>
      <c r="J735" s="34"/>
      <c r="K735" s="34">
        <v>3245.01</v>
      </c>
      <c r="M735" s="60"/>
      <c r="N735" s="21" t="str">
        <f t="shared" si="62"/>
        <v>CORPORACION DE FERIAS Y EXPOSICIONES S.A.</v>
      </c>
      <c r="O735" s="21"/>
      <c r="P735" s="40">
        <f t="shared" si="59"/>
        <v>149.88109743883683</v>
      </c>
      <c r="Q735" s="45">
        <f t="shared" si="60"/>
        <v>2E-3</v>
      </c>
      <c r="R735" s="41">
        <f t="shared" si="61"/>
        <v>7.8788046878129799E-3</v>
      </c>
    </row>
    <row r="736" spans="2:18" s="68" customFormat="1" x14ac:dyDescent="0.25">
      <c r="B736" s="60"/>
      <c r="C736" s="21" t="s">
        <v>1502</v>
      </c>
      <c r="D736" s="24"/>
      <c r="E736" s="45">
        <v>9047154.2420000006</v>
      </c>
      <c r="F736" s="45">
        <v>13.882</v>
      </c>
      <c r="G736" s="45">
        <v>1209361.676</v>
      </c>
      <c r="I736" s="28"/>
      <c r="J736" s="34"/>
      <c r="K736" s="34">
        <v>3245.01</v>
      </c>
      <c r="M736" s="60"/>
      <c r="N736" s="21" t="str">
        <f t="shared" si="62"/>
        <v>CORPORACION FINANCIERA COLOMBIANA S.A.</v>
      </c>
      <c r="O736" s="21"/>
      <c r="P736" s="40">
        <f t="shared" si="59"/>
        <v>2788.0204504762696</v>
      </c>
      <c r="Q736" s="45">
        <f t="shared" si="60"/>
        <v>13.882</v>
      </c>
      <c r="R736" s="41">
        <f t="shared" si="61"/>
        <v>372.68349743144086</v>
      </c>
    </row>
    <row r="737" spans="2:18" s="68" customFormat="1" x14ac:dyDescent="0.25">
      <c r="B737" s="60"/>
      <c r="C737" s="21" t="s">
        <v>1503</v>
      </c>
      <c r="D737" s="24"/>
      <c r="E737" s="45">
        <v>136301842.90000001</v>
      </c>
      <c r="F737" s="45">
        <v>108.883</v>
      </c>
      <c r="G737" s="45">
        <v>6963593.5439999998</v>
      </c>
      <c r="I737" s="28"/>
      <c r="J737" s="34"/>
      <c r="K737" s="34">
        <v>3245.01</v>
      </c>
      <c r="M737" s="60"/>
      <c r="N737" s="21" t="str">
        <f t="shared" si="62"/>
        <v>ECOPETROL S.A.</v>
      </c>
      <c r="O737" s="21"/>
      <c r="P737" s="40">
        <f t="shared" si="59"/>
        <v>42003.520143235306</v>
      </c>
      <c r="Q737" s="45">
        <f t="shared" si="60"/>
        <v>108.883</v>
      </c>
      <c r="R737" s="41">
        <f t="shared" si="61"/>
        <v>2145.9390091247792</v>
      </c>
    </row>
    <row r="738" spans="2:18" s="68" customFormat="1" x14ac:dyDescent="0.25">
      <c r="B738" s="60"/>
      <c r="C738" s="21" t="s">
        <v>1504</v>
      </c>
      <c r="D738" s="24"/>
      <c r="E738" s="45">
        <v>919593.33369999996</v>
      </c>
      <c r="F738" s="45">
        <v>3.8</v>
      </c>
      <c r="G738" s="45">
        <v>57374.131430000001</v>
      </c>
      <c r="I738" s="28"/>
      <c r="J738" s="34"/>
      <c r="K738" s="34">
        <v>3245.01</v>
      </c>
      <c r="M738" s="60"/>
      <c r="N738" s="21" t="str">
        <f t="shared" si="62"/>
        <v>EMPRESA DE TELECOMUNICACIONES DE BOGOTA S.A. E.S.P.</v>
      </c>
      <c r="O738" s="21"/>
      <c r="P738" s="40">
        <f t="shared" si="59"/>
        <v>283.3869028754919</v>
      </c>
      <c r="Q738" s="45">
        <f t="shared" si="60"/>
        <v>3.8</v>
      </c>
      <c r="R738" s="41">
        <f t="shared" si="61"/>
        <v>17.680725615637549</v>
      </c>
    </row>
    <row r="739" spans="2:18" s="68" customFormat="1" x14ac:dyDescent="0.25">
      <c r="B739" s="60"/>
      <c r="C739" s="21" t="s">
        <v>1505</v>
      </c>
      <c r="D739" s="24"/>
      <c r="E739" s="45">
        <v>116677.6067</v>
      </c>
      <c r="F739" s="45">
        <v>0.27700000000000002</v>
      </c>
      <c r="G739" s="45">
        <v>2506.4347090000001</v>
      </c>
      <c r="I739" s="28"/>
      <c r="J739" s="34"/>
      <c r="K739" s="34">
        <v>3245.01</v>
      </c>
      <c r="M739" s="60"/>
      <c r="N739" s="21" t="str">
        <f t="shared" si="62"/>
        <v>ENKA DE COLOMBIA S.A.</v>
      </c>
      <c r="O739" s="21"/>
      <c r="P739" s="40">
        <f t="shared" si="59"/>
        <v>35.956008363610586</v>
      </c>
      <c r="Q739" s="45">
        <f t="shared" si="60"/>
        <v>0.27700000000000002</v>
      </c>
      <c r="R739" s="41">
        <f t="shared" si="61"/>
        <v>0.77239660555745593</v>
      </c>
    </row>
    <row r="740" spans="2:18" s="68" customFormat="1" x14ac:dyDescent="0.25">
      <c r="B740" s="60"/>
      <c r="C740" s="21" t="s">
        <v>1506</v>
      </c>
      <c r="D740" s="24"/>
      <c r="E740" s="45">
        <v>46009.241990000002</v>
      </c>
      <c r="F740" s="45">
        <v>0.52800000000000002</v>
      </c>
      <c r="G740" s="45">
        <v>4200.6599679999999</v>
      </c>
      <c r="I740" s="28"/>
      <c r="J740" s="34"/>
      <c r="K740" s="34">
        <v>3245.01</v>
      </c>
      <c r="M740" s="60"/>
      <c r="N740" s="21" t="str">
        <f t="shared" si="62"/>
        <v>FABRICATO  S.A.</v>
      </c>
      <c r="O740" s="21"/>
      <c r="P740" s="40">
        <f t="shared" si="59"/>
        <v>14.178459231250443</v>
      </c>
      <c r="Q740" s="45">
        <f t="shared" si="60"/>
        <v>0.52800000000000002</v>
      </c>
      <c r="R740" s="41">
        <f t="shared" si="61"/>
        <v>1.2944983121777744</v>
      </c>
    </row>
    <row r="741" spans="2:18" s="68" customFormat="1" x14ac:dyDescent="0.25">
      <c r="B741" s="60"/>
      <c r="C741" s="21" t="s">
        <v>1507</v>
      </c>
      <c r="D741" s="24"/>
      <c r="E741" s="45" t="s">
        <v>1548</v>
      </c>
      <c r="F741" s="45">
        <v>0.57199999999999995</v>
      </c>
      <c r="G741" s="45">
        <v>883434.22069999995</v>
      </c>
      <c r="I741" s="28"/>
      <c r="J741" s="34"/>
      <c r="K741" s="34">
        <v>3245.01</v>
      </c>
      <c r="M741" s="60"/>
      <c r="N741" s="21" t="str">
        <f t="shared" si="62"/>
        <v>FONDO BURSATIL GLOBAL X COLOMBIA SELECT DE SYP</v>
      </c>
      <c r="O741" s="21"/>
      <c r="P741" s="40" t="e">
        <f t="shared" si="59"/>
        <v>#VALUE!</v>
      </c>
      <c r="Q741" s="45">
        <f t="shared" si="60"/>
        <v>0.57199999999999995</v>
      </c>
      <c r="R741" s="41">
        <f t="shared" si="61"/>
        <v>272.24391317746318</v>
      </c>
    </row>
    <row r="742" spans="2:18" s="68" customFormat="1" x14ac:dyDescent="0.25">
      <c r="B742" s="60"/>
      <c r="C742" s="21" t="s">
        <v>1508</v>
      </c>
      <c r="D742" s="24"/>
      <c r="E742" s="45" t="s">
        <v>1548</v>
      </c>
      <c r="F742" s="45">
        <v>3.2069999999999999</v>
      </c>
      <c r="G742" s="45">
        <v>2318393.6430000002</v>
      </c>
      <c r="I742" s="28"/>
      <c r="J742" s="34"/>
      <c r="K742" s="34">
        <v>3245.01</v>
      </c>
      <c r="M742" s="60"/>
      <c r="N742" s="21" t="str">
        <f t="shared" si="62"/>
        <v>FONDO BURSATIL ISHARES COLCAP</v>
      </c>
      <c r="O742" s="21"/>
      <c r="P742" s="40" t="e">
        <f t="shared" si="59"/>
        <v>#VALUE!</v>
      </c>
      <c r="Q742" s="45">
        <f t="shared" si="60"/>
        <v>3.2069999999999999</v>
      </c>
      <c r="R742" s="41">
        <f t="shared" si="61"/>
        <v>714.44884391727601</v>
      </c>
    </row>
    <row r="743" spans="2:18" s="68" customFormat="1" x14ac:dyDescent="0.25">
      <c r="B743" s="60"/>
      <c r="C743" s="21" t="s">
        <v>1509</v>
      </c>
      <c r="D743" s="24"/>
      <c r="E743" s="45" t="s">
        <v>1548</v>
      </c>
      <c r="F743" s="45">
        <v>1.0999999999999999E-2</v>
      </c>
      <c r="G743" s="45">
        <v>48111.278279999999</v>
      </c>
      <c r="I743" s="28"/>
      <c r="J743" s="34"/>
      <c r="K743" s="34">
        <v>3245.01</v>
      </c>
      <c r="M743" s="60"/>
      <c r="N743" s="21" t="str">
        <f t="shared" si="62"/>
        <v>FONDO BURSATIL ISHARES COLRISK</v>
      </c>
      <c r="O743" s="21"/>
      <c r="P743" s="40" t="e">
        <f t="shared" si="59"/>
        <v>#VALUE!</v>
      </c>
      <c r="Q743" s="45">
        <f t="shared" si="60"/>
        <v>1.0999999999999999E-2</v>
      </c>
      <c r="R743" s="41">
        <f t="shared" si="61"/>
        <v>14.826234211913059</v>
      </c>
    </row>
    <row r="744" spans="2:18" s="68" customFormat="1" x14ac:dyDescent="0.25">
      <c r="B744" s="60"/>
      <c r="C744" s="21" t="s">
        <v>1510</v>
      </c>
      <c r="D744" s="24"/>
      <c r="E744" s="45">
        <v>53933.936909999997</v>
      </c>
      <c r="F744" s="45">
        <v>2E-3</v>
      </c>
      <c r="G744" s="45">
        <v>35419.440000000002</v>
      </c>
      <c r="I744" s="28"/>
      <c r="J744" s="34"/>
      <c r="K744" s="34">
        <v>3245.01</v>
      </c>
      <c r="M744" s="60"/>
      <c r="N744" s="21" t="str">
        <f t="shared" si="62"/>
        <v>GAS NATURAL DEL ORIENTE S.A. E.S.P.</v>
      </c>
      <c r="O744" s="21"/>
      <c r="P744" s="40">
        <f t="shared" si="59"/>
        <v>16.620576488208048</v>
      </c>
      <c r="Q744" s="45">
        <f t="shared" si="60"/>
        <v>2E-3</v>
      </c>
      <c r="R744" s="41">
        <f t="shared" si="61"/>
        <v>10.915048027586971</v>
      </c>
    </row>
    <row r="745" spans="2:18" s="68" customFormat="1" x14ac:dyDescent="0.25">
      <c r="B745" s="60"/>
      <c r="C745" s="21" t="s">
        <v>1511</v>
      </c>
      <c r="D745" s="24"/>
      <c r="E745" s="45">
        <v>14347786.93</v>
      </c>
      <c r="F745" s="45">
        <v>32.582999999999998</v>
      </c>
      <c r="G745" s="45">
        <v>2506021.35</v>
      </c>
      <c r="I745" s="28"/>
      <c r="J745" s="34"/>
      <c r="K745" s="34">
        <v>3245.01</v>
      </c>
      <c r="M745" s="60"/>
      <c r="N745" s="21" t="str">
        <f t="shared" si="62"/>
        <v>GRUPO ARGOS S.A.</v>
      </c>
      <c r="O745" s="21"/>
      <c r="P745" s="40">
        <f t="shared" si="59"/>
        <v>4421.4923621190683</v>
      </c>
      <c r="Q745" s="45">
        <f t="shared" si="60"/>
        <v>32.582999999999998</v>
      </c>
      <c r="R745" s="41">
        <f t="shared" si="61"/>
        <v>772.26922259099354</v>
      </c>
    </row>
    <row r="746" spans="2:18" s="68" customFormat="1" x14ac:dyDescent="0.25">
      <c r="B746" s="60"/>
      <c r="C746" s="21" t="s">
        <v>1512</v>
      </c>
      <c r="D746" s="24"/>
      <c r="E746" s="45">
        <v>32606106.600000001</v>
      </c>
      <c r="F746" s="45">
        <v>36.648000000000003</v>
      </c>
      <c r="G746" s="45">
        <v>2649430.7239999999</v>
      </c>
      <c r="I746" s="28"/>
      <c r="J746" s="34"/>
      <c r="K746" s="34">
        <v>3245.01</v>
      </c>
      <c r="M746" s="60"/>
      <c r="N746" s="21" t="str">
        <f t="shared" si="62"/>
        <v>GRUPO AVAL ACCIONES Y VALORES S.A.</v>
      </c>
      <c r="O746" s="21"/>
      <c r="P746" s="40">
        <f t="shared" si="59"/>
        <v>10048.075845683064</v>
      </c>
      <c r="Q746" s="45">
        <f t="shared" si="60"/>
        <v>36.648000000000003</v>
      </c>
      <c r="R746" s="41">
        <f t="shared" si="61"/>
        <v>816.46303832653825</v>
      </c>
    </row>
    <row r="747" spans="2:18" s="68" customFormat="1" x14ac:dyDescent="0.25">
      <c r="B747" s="60"/>
      <c r="C747" s="21" t="s">
        <v>1513</v>
      </c>
      <c r="D747" s="24"/>
      <c r="E747" s="45">
        <v>6084244.6279999996</v>
      </c>
      <c r="F747" s="45">
        <v>1.012</v>
      </c>
      <c r="G747" s="45">
        <v>64661.343999999997</v>
      </c>
      <c r="I747" s="28"/>
      <c r="J747" s="34"/>
      <c r="K747" s="34">
        <v>3245.01</v>
      </c>
      <c r="M747" s="60"/>
      <c r="N747" s="21" t="str">
        <f t="shared" si="62"/>
        <v>GRUPO BOLIVAR S.A.</v>
      </c>
      <c r="O747" s="21"/>
      <c r="P747" s="40">
        <f t="shared" si="59"/>
        <v>1874.9540457502439</v>
      </c>
      <c r="Q747" s="45">
        <f t="shared" si="60"/>
        <v>1.012</v>
      </c>
      <c r="R747" s="41">
        <f t="shared" si="61"/>
        <v>19.926392830838733</v>
      </c>
    </row>
    <row r="748" spans="2:18" s="68" customFormat="1" x14ac:dyDescent="0.25">
      <c r="B748" s="60"/>
      <c r="C748" s="21" t="s">
        <v>1514</v>
      </c>
      <c r="D748" s="24"/>
      <c r="E748" s="45">
        <v>20382212.98</v>
      </c>
      <c r="F748" s="45">
        <v>22.428000000000001</v>
      </c>
      <c r="G748" s="45">
        <v>1743467.851</v>
      </c>
      <c r="I748" s="28"/>
      <c r="J748" s="34"/>
      <c r="K748" s="34">
        <v>3245.01</v>
      </c>
      <c r="M748" s="60"/>
      <c r="N748" s="21" t="str">
        <f t="shared" si="62"/>
        <v>GRUPO ENERGIA BOGOTA S.A. E.S.P.</v>
      </c>
      <c r="O748" s="21"/>
      <c r="P748" s="40">
        <f t="shared" si="59"/>
        <v>6281.0940428534886</v>
      </c>
      <c r="Q748" s="45">
        <f t="shared" si="60"/>
        <v>22.428000000000001</v>
      </c>
      <c r="R748" s="41">
        <f t="shared" si="61"/>
        <v>537.2765726453847</v>
      </c>
    </row>
    <row r="749" spans="2:18" s="68" customFormat="1" x14ac:dyDescent="0.25">
      <c r="B749" s="60"/>
      <c r="C749" s="21" t="s">
        <v>1515</v>
      </c>
      <c r="D749" s="24"/>
      <c r="E749" s="45">
        <v>19256417.280000001</v>
      </c>
      <c r="F749" s="45">
        <v>62.21</v>
      </c>
      <c r="G749" s="45">
        <v>5215011.824</v>
      </c>
      <c r="I749" s="28"/>
      <c r="J749" s="34"/>
      <c r="K749" s="34">
        <v>3245.01</v>
      </c>
      <c r="M749" s="60"/>
      <c r="N749" s="21" t="str">
        <f t="shared" si="62"/>
        <v>GRUPO INVERSIONES SURAMERICANA</v>
      </c>
      <c r="O749" s="21"/>
      <c r="P749" s="40">
        <f t="shared" si="59"/>
        <v>5934.1626928730575</v>
      </c>
      <c r="Q749" s="45">
        <f t="shared" si="60"/>
        <v>62.21</v>
      </c>
      <c r="R749" s="41">
        <f t="shared" si="61"/>
        <v>1607.0865186856126</v>
      </c>
    </row>
    <row r="750" spans="2:18" s="68" customFormat="1" x14ac:dyDescent="0.25">
      <c r="B750" s="60"/>
      <c r="C750" s="21" t="s">
        <v>1516</v>
      </c>
      <c r="D750" s="24"/>
      <c r="E750" s="45">
        <v>11687135.83</v>
      </c>
      <c r="F750" s="45">
        <v>11.884</v>
      </c>
      <c r="G750" s="45">
        <v>1404099.9879999999</v>
      </c>
      <c r="I750" s="28"/>
      <c r="J750" s="34"/>
      <c r="K750" s="34">
        <v>3245.01</v>
      </c>
      <c r="M750" s="60"/>
      <c r="N750" s="21" t="str">
        <f t="shared" si="62"/>
        <v>GRUPO NUTRESA S.A</v>
      </c>
      <c r="O750" s="21"/>
      <c r="P750" s="40">
        <f t="shared" si="59"/>
        <v>3601.5715914588859</v>
      </c>
      <c r="Q750" s="45">
        <f t="shared" si="60"/>
        <v>11.884</v>
      </c>
      <c r="R750" s="41">
        <f t="shared" si="61"/>
        <v>432.69511896727585</v>
      </c>
    </row>
    <row r="751" spans="2:18" s="68" customFormat="1" x14ac:dyDescent="0.25">
      <c r="B751" s="60"/>
      <c r="C751" s="21" t="s">
        <v>1517</v>
      </c>
      <c r="D751" s="24"/>
      <c r="E751" s="45">
        <v>8900.7459999999992</v>
      </c>
      <c r="F751" s="45">
        <v>8.9999999999999993E-3</v>
      </c>
      <c r="G751" s="45">
        <v>391.10085500000002</v>
      </c>
      <c r="I751" s="28"/>
      <c r="J751" s="34"/>
      <c r="K751" s="34">
        <v>3245.01</v>
      </c>
      <c r="M751" s="60"/>
      <c r="N751" s="21" t="str">
        <f t="shared" si="62"/>
        <v>INDUSTRIAS ESTRA S.A.</v>
      </c>
      <c r="O751" s="21"/>
      <c r="P751" s="40">
        <f t="shared" si="59"/>
        <v>2.7429024872034287</v>
      </c>
      <c r="Q751" s="45">
        <f t="shared" si="60"/>
        <v>8.9999999999999993E-3</v>
      </c>
      <c r="R751" s="41">
        <f t="shared" si="61"/>
        <v>0.12052377496525435</v>
      </c>
    </row>
    <row r="752" spans="2:18" s="68" customFormat="1" x14ac:dyDescent="0.25">
      <c r="B752" s="60"/>
      <c r="C752" s="21" t="s">
        <v>1518</v>
      </c>
      <c r="D752" s="24"/>
      <c r="E752" s="45">
        <v>21710486.719999999</v>
      </c>
      <c r="F752" s="45">
        <v>40.613</v>
      </c>
      <c r="G752" s="45">
        <v>2507939.6889999998</v>
      </c>
      <c r="I752" s="28"/>
      <c r="J752" s="34"/>
      <c r="K752" s="34">
        <v>3245.01</v>
      </c>
      <c r="M752" s="60"/>
      <c r="N752" s="21" t="str">
        <f t="shared" si="62"/>
        <v>INTERCONEXION ELECTRICA S.A. E.S.P.</v>
      </c>
      <c r="O752" s="21"/>
      <c r="P752" s="40">
        <f t="shared" si="59"/>
        <v>6690.4221312106893</v>
      </c>
      <c r="Q752" s="45">
        <f t="shared" si="60"/>
        <v>40.613</v>
      </c>
      <c r="R752" s="41">
        <f t="shared" si="61"/>
        <v>772.86038841174593</v>
      </c>
    </row>
    <row r="753" spans="2:18" s="68" customFormat="1" x14ac:dyDescent="0.25">
      <c r="B753" s="60"/>
      <c r="C753" s="21" t="s">
        <v>1519</v>
      </c>
      <c r="D753" s="24"/>
      <c r="E753" s="45">
        <v>25172.315999999999</v>
      </c>
      <c r="F753" s="45">
        <v>2E-3</v>
      </c>
      <c r="G753" s="45">
        <v>277.29000000000002</v>
      </c>
      <c r="I753" s="28"/>
      <c r="J753" s="34"/>
      <c r="K753" s="34">
        <v>3245.01</v>
      </c>
      <c r="M753" s="60"/>
      <c r="N753" s="21" t="str">
        <f t="shared" si="62"/>
        <v>MANUFACTURAS DE CEMENTO S.A.</v>
      </c>
      <c r="O753" s="21"/>
      <c r="P753" s="40">
        <f t="shared" si="59"/>
        <v>7.7572383444118804</v>
      </c>
      <c r="Q753" s="45">
        <f t="shared" si="60"/>
        <v>2E-3</v>
      </c>
      <c r="R753" s="41">
        <f t="shared" si="61"/>
        <v>8.5451200458550203E-2</v>
      </c>
    </row>
    <row r="754" spans="2:18" s="68" customFormat="1" x14ac:dyDescent="0.25">
      <c r="B754" s="60"/>
      <c r="C754" s="21" t="s">
        <v>1520</v>
      </c>
      <c r="D754" s="24"/>
      <c r="E754" s="45">
        <v>850484.05649999995</v>
      </c>
      <c r="F754" s="45">
        <v>3.1680000000000001</v>
      </c>
      <c r="G754" s="45">
        <v>91070.964559999993</v>
      </c>
      <c r="I754" s="28"/>
      <c r="J754" s="34"/>
      <c r="K754" s="34">
        <v>3245.01</v>
      </c>
      <c r="M754" s="60"/>
      <c r="N754" s="21" t="str">
        <f t="shared" si="62"/>
        <v>MINEROS S.A.</v>
      </c>
      <c r="O754" s="21"/>
      <c r="P754" s="40">
        <f t="shared" si="59"/>
        <v>262.08981066314124</v>
      </c>
      <c r="Q754" s="45">
        <f t="shared" si="60"/>
        <v>3.1680000000000001</v>
      </c>
      <c r="R754" s="41">
        <f t="shared" si="61"/>
        <v>28.064925704389196</v>
      </c>
    </row>
    <row r="755" spans="2:18" s="68" customFormat="1" x14ac:dyDescent="0.25">
      <c r="B755" s="60"/>
      <c r="C755" s="21" t="s">
        <v>1521</v>
      </c>
      <c r="D755" s="24"/>
      <c r="E755" s="45">
        <v>1814245.05</v>
      </c>
      <c r="F755" s="45">
        <v>0.38400000000000001</v>
      </c>
      <c r="G755" s="45">
        <v>51154.68651</v>
      </c>
      <c r="I755" s="28"/>
      <c r="J755" s="34"/>
      <c r="K755" s="34">
        <v>3245.01</v>
      </c>
      <c r="M755" s="60"/>
      <c r="N755" s="21" t="str">
        <f t="shared" si="62"/>
        <v>ORGANIZACION TERPEL S.A</v>
      </c>
      <c r="O755" s="21"/>
      <c r="P755" s="40">
        <f t="shared" si="59"/>
        <v>559.08766074680818</v>
      </c>
      <c r="Q755" s="45">
        <f t="shared" si="60"/>
        <v>0.38400000000000001</v>
      </c>
      <c r="R755" s="41">
        <f t="shared" si="61"/>
        <v>15.764107509684099</v>
      </c>
    </row>
    <row r="756" spans="2:18" s="68" customFormat="1" x14ac:dyDescent="0.25">
      <c r="B756" s="60"/>
      <c r="C756" s="21" t="s">
        <v>1522</v>
      </c>
      <c r="D756" s="24"/>
      <c r="E756" s="45">
        <v>4998005.4960000003</v>
      </c>
      <c r="F756" s="45">
        <v>7.0000000000000001E-3</v>
      </c>
      <c r="G756" s="45">
        <v>132.73591999999999</v>
      </c>
      <c r="I756" s="28"/>
      <c r="J756" s="34"/>
      <c r="K756" s="34">
        <v>3245.01</v>
      </c>
      <c r="M756" s="60"/>
      <c r="N756" s="21" t="str">
        <f t="shared" si="62"/>
        <v>PRODUCTOS FAMILIA S.A.</v>
      </c>
      <c r="O756" s="21"/>
      <c r="P756" s="40">
        <f t="shared" si="59"/>
        <v>1540.2126637514214</v>
      </c>
      <c r="Q756" s="45">
        <f t="shared" si="60"/>
        <v>7.0000000000000001E-3</v>
      </c>
      <c r="R756" s="41">
        <f t="shared" si="61"/>
        <v>4.0904625871723041E-2</v>
      </c>
    </row>
    <row r="757" spans="2:18" s="68" customFormat="1" x14ac:dyDescent="0.25">
      <c r="B757" s="60"/>
      <c r="C757" s="21" t="s">
        <v>1523</v>
      </c>
      <c r="D757" s="24"/>
      <c r="E757" s="45">
        <v>9078784.3440000005</v>
      </c>
      <c r="F757" s="45">
        <v>1.881</v>
      </c>
      <c r="G757" s="45">
        <v>172496.24400000001</v>
      </c>
      <c r="I757" s="28"/>
      <c r="J757" s="34"/>
      <c r="K757" s="34">
        <v>3245.01</v>
      </c>
      <c r="M757" s="60"/>
      <c r="N757" s="21" t="str">
        <f t="shared" si="62"/>
        <v>PROMIGAS S.A. E.S.P.</v>
      </c>
      <c r="O757" s="21"/>
      <c r="P757" s="40">
        <f t="shared" si="59"/>
        <v>2797.7677554152374</v>
      </c>
      <c r="Q757" s="45">
        <f t="shared" si="60"/>
        <v>1.881</v>
      </c>
      <c r="R757" s="41">
        <f t="shared" si="61"/>
        <v>53.157384414840017</v>
      </c>
    </row>
    <row r="758" spans="2:18" s="68" customFormat="1" x14ac:dyDescent="0.25">
      <c r="B758" s="60"/>
      <c r="C758" s="21" t="s">
        <v>1524</v>
      </c>
      <c r="D758" s="24"/>
      <c r="E758" s="45">
        <v>173422.12650000001</v>
      </c>
      <c r="F758" s="45">
        <v>3.2000000000000001E-2</v>
      </c>
      <c r="G758" s="45">
        <v>531.83005000000003</v>
      </c>
      <c r="I758" s="28"/>
      <c r="J758" s="34"/>
      <c r="K758" s="34">
        <v>3245.01</v>
      </c>
      <c r="M758" s="60"/>
      <c r="N758" s="21" t="str">
        <f t="shared" si="62"/>
        <v>VALORES SIMESA S.A.</v>
      </c>
      <c r="O758" s="21"/>
      <c r="P758" s="40">
        <f t="shared" si="59"/>
        <v>53.442709421542617</v>
      </c>
      <c r="Q758" s="45">
        <f t="shared" si="60"/>
        <v>3.2000000000000001E-2</v>
      </c>
      <c r="R758" s="41">
        <f t="shared" si="61"/>
        <v>0.16389165210584866</v>
      </c>
    </row>
    <row r="759" spans="2:18" s="68" customFormat="1" x14ac:dyDescent="0.25">
      <c r="B759" s="60"/>
      <c r="C759" s="21" t="s">
        <v>1525</v>
      </c>
      <c r="D759" s="24"/>
      <c r="E759" s="45">
        <v>2717134.477</v>
      </c>
      <c r="F759" s="45">
        <v>3.2000000000000001E-2</v>
      </c>
      <c r="G759" s="45">
        <v>938.59594000000004</v>
      </c>
      <c r="I759" s="28"/>
      <c r="J759" s="34"/>
      <c r="K759" s="34">
        <v>3245.01</v>
      </c>
      <c r="M759" s="60"/>
      <c r="N759" s="21" t="str">
        <f t="shared" si="62"/>
        <v>VANTI S.A. E.S.P.</v>
      </c>
      <c r="O759" s="21"/>
      <c r="P759" s="40">
        <f t="shared" si="59"/>
        <v>837.32699652697522</v>
      </c>
      <c r="Q759" s="45">
        <f t="shared" si="60"/>
        <v>3.2000000000000001E-2</v>
      </c>
      <c r="R759" s="41">
        <f t="shared" si="61"/>
        <v>0.28924284979090975</v>
      </c>
    </row>
    <row r="760" spans="2:18" s="68" customFormat="1" x14ac:dyDescent="0.25">
      <c r="B760" s="60"/>
      <c r="C760" s="21" t="s">
        <v>1526</v>
      </c>
      <c r="D760" s="24"/>
      <c r="E760" s="45">
        <v>596635.67059999995</v>
      </c>
      <c r="F760" s="45">
        <v>2E-3</v>
      </c>
      <c r="G760" s="45">
        <v>2779000</v>
      </c>
      <c r="I760" s="28"/>
      <c r="J760" s="34"/>
      <c r="K760" s="34">
        <v>3245.01</v>
      </c>
      <c r="M760" s="60"/>
      <c r="N760" s="21" t="str">
        <f t="shared" si="62"/>
        <v>TECNOGLASS INC</v>
      </c>
      <c r="O760" s="21"/>
      <c r="P760" s="40">
        <f t="shared" si="59"/>
        <v>183.86250600152232</v>
      </c>
      <c r="Q760" s="45">
        <f t="shared" si="60"/>
        <v>2E-3</v>
      </c>
      <c r="R760" s="41">
        <f t="shared" si="61"/>
        <v>856.39181389271516</v>
      </c>
    </row>
    <row r="761" spans="2:18" s="68" customFormat="1" x14ac:dyDescent="0.25">
      <c r="B761" s="60"/>
      <c r="C761" s="21" t="s">
        <v>1527</v>
      </c>
      <c r="D761" s="24"/>
      <c r="E761" s="45">
        <v>94819.8</v>
      </c>
      <c r="F761" s="45">
        <v>0</v>
      </c>
      <c r="G761" s="45">
        <v>0</v>
      </c>
      <c r="I761" s="28"/>
      <c r="J761" s="34"/>
      <c r="K761" s="34">
        <v>3245.01</v>
      </c>
      <c r="M761" s="60"/>
      <c r="N761" s="21" t="str">
        <f t="shared" si="62"/>
        <v>AGROGUACHAL S.A.</v>
      </c>
      <c r="O761" s="21"/>
      <c r="P761" s="40">
        <f t="shared" si="59"/>
        <v>29.220187302966707</v>
      </c>
      <c r="Q761" s="45">
        <f t="shared" si="60"/>
        <v>0</v>
      </c>
      <c r="R761" s="41">
        <f t="shared" si="61"/>
        <v>0</v>
      </c>
    </row>
    <row r="762" spans="2:18" s="68" customFormat="1" x14ac:dyDescent="0.25">
      <c r="B762" s="60"/>
      <c r="C762" s="21" t="s">
        <v>1528</v>
      </c>
      <c r="D762" s="24"/>
      <c r="E762" s="45">
        <v>53737.283069999998</v>
      </c>
      <c r="F762" s="45">
        <v>0</v>
      </c>
      <c r="G762" s="45">
        <v>0</v>
      </c>
      <c r="I762" s="28"/>
      <c r="J762" s="34"/>
      <c r="K762" s="34">
        <v>3245.01</v>
      </c>
      <c r="M762" s="60"/>
      <c r="N762" s="21" t="str">
        <f t="shared" si="62"/>
        <v>ALIMENTOS DERIVADOS DE LA CANA S.A.</v>
      </c>
      <c r="O762" s="21"/>
      <c r="P762" s="40">
        <f t="shared" si="59"/>
        <v>16.559974567104568</v>
      </c>
      <c r="Q762" s="45">
        <f t="shared" si="60"/>
        <v>0</v>
      </c>
      <c r="R762" s="41">
        <f t="shared" si="61"/>
        <v>0</v>
      </c>
    </row>
    <row r="763" spans="2:18" s="68" customFormat="1" x14ac:dyDescent="0.25">
      <c r="B763" s="60"/>
      <c r="C763" s="21" t="s">
        <v>1529</v>
      </c>
      <c r="D763" s="24"/>
      <c r="E763" s="45">
        <v>592857.19940000004</v>
      </c>
      <c r="F763" s="45">
        <v>0</v>
      </c>
      <c r="G763" s="45">
        <v>0</v>
      </c>
      <c r="I763" s="28"/>
      <c r="J763" s="34"/>
      <c r="K763" s="34">
        <v>3245.01</v>
      </c>
      <c r="M763" s="60"/>
      <c r="N763" s="21" t="str">
        <f t="shared" si="62"/>
        <v>CARACOL TELEVISION S.A.</v>
      </c>
      <c r="O763" s="21"/>
      <c r="P763" s="40">
        <f t="shared" si="59"/>
        <v>182.6981116853261</v>
      </c>
      <c r="Q763" s="45">
        <f t="shared" si="60"/>
        <v>0</v>
      </c>
      <c r="R763" s="41">
        <f t="shared" si="61"/>
        <v>0</v>
      </c>
    </row>
    <row r="764" spans="2:18" s="68" customFormat="1" x14ac:dyDescent="0.25">
      <c r="B764" s="60"/>
      <c r="C764" s="21" t="s">
        <v>1530</v>
      </c>
      <c r="D764" s="24"/>
      <c r="E764" s="45">
        <v>184554.51430000001</v>
      </c>
      <c r="F764" s="45">
        <v>0</v>
      </c>
      <c r="G764" s="45">
        <v>0</v>
      </c>
      <c r="I764" s="28"/>
      <c r="J764" s="34"/>
      <c r="K764" s="34">
        <v>3245.01</v>
      </c>
      <c r="M764" s="60"/>
      <c r="N764" s="21" t="str">
        <f t="shared" si="62"/>
        <v>CASTILLA AGRICOLA S.A.</v>
      </c>
      <c r="O764" s="21"/>
      <c r="P764" s="40">
        <f t="shared" si="59"/>
        <v>56.873326831042121</v>
      </c>
      <c r="Q764" s="45">
        <f t="shared" si="60"/>
        <v>0</v>
      </c>
      <c r="R764" s="41">
        <f t="shared" si="61"/>
        <v>0</v>
      </c>
    </row>
    <row r="765" spans="2:18" s="68" customFormat="1" x14ac:dyDescent="0.25">
      <c r="B765" s="60"/>
      <c r="C765" s="21" t="s">
        <v>1531</v>
      </c>
      <c r="D765" s="24"/>
      <c r="E765" s="45">
        <v>6721840.6730000004</v>
      </c>
      <c r="F765" s="45">
        <v>0</v>
      </c>
      <c r="G765" s="45">
        <v>0</v>
      </c>
      <c r="I765" s="28"/>
      <c r="J765" s="34"/>
      <c r="K765" s="34">
        <v>3245.01</v>
      </c>
      <c r="M765" s="60"/>
      <c r="N765" s="21" t="str">
        <f t="shared" si="62"/>
        <v>COLOMBIA TELECOMUNICACIONES SA</v>
      </c>
      <c r="O765" s="21"/>
      <c r="P765" s="40">
        <f t="shared" si="59"/>
        <v>2071.4391243786613</v>
      </c>
      <c r="Q765" s="45">
        <f t="shared" si="60"/>
        <v>0</v>
      </c>
      <c r="R765" s="41">
        <f t="shared" si="61"/>
        <v>0</v>
      </c>
    </row>
    <row r="766" spans="2:18" s="68" customFormat="1" x14ac:dyDescent="0.25">
      <c r="B766" s="60"/>
      <c r="C766" s="21" t="s">
        <v>1532</v>
      </c>
      <c r="D766" s="24"/>
      <c r="E766" s="45">
        <v>399393.57890000002</v>
      </c>
      <c r="F766" s="45">
        <v>0</v>
      </c>
      <c r="G766" s="45">
        <v>0</v>
      </c>
      <c r="I766" s="28"/>
      <c r="J766" s="34"/>
      <c r="K766" s="34">
        <v>3245.01</v>
      </c>
      <c r="M766" s="60"/>
      <c r="N766" s="21" t="str">
        <f t="shared" si="62"/>
        <v>COLOMBINA S.A.</v>
      </c>
      <c r="O766" s="21"/>
      <c r="P766" s="40">
        <f t="shared" si="59"/>
        <v>123.07930604220017</v>
      </c>
      <c r="Q766" s="45">
        <f t="shared" si="60"/>
        <v>0</v>
      </c>
      <c r="R766" s="41">
        <f t="shared" si="61"/>
        <v>0</v>
      </c>
    </row>
    <row r="767" spans="2:18" s="68" customFormat="1" x14ac:dyDescent="0.25">
      <c r="B767" s="60"/>
      <c r="C767" s="21" t="s">
        <v>1533</v>
      </c>
      <c r="D767" s="24"/>
      <c r="E767" s="45">
        <v>73942.2</v>
      </c>
      <c r="F767" s="45">
        <v>0</v>
      </c>
      <c r="G767" s="45">
        <v>0</v>
      </c>
      <c r="I767" s="28"/>
      <c r="J767" s="34"/>
      <c r="K767" s="34">
        <v>3245.01</v>
      </c>
      <c r="M767" s="60"/>
      <c r="N767" s="21" t="str">
        <f t="shared" si="62"/>
        <v>COMPANIA AGRICOLA SAN FELIPE S.A.</v>
      </c>
      <c r="O767" s="21"/>
      <c r="P767" s="40">
        <f t="shared" si="59"/>
        <v>22.78643209111836</v>
      </c>
      <c r="Q767" s="45">
        <f t="shared" si="60"/>
        <v>0</v>
      </c>
      <c r="R767" s="41">
        <f t="shared" si="61"/>
        <v>0</v>
      </c>
    </row>
    <row r="768" spans="2:18" s="68" customFormat="1" x14ac:dyDescent="0.25">
      <c r="B768" s="60"/>
      <c r="C768" s="21" t="s">
        <v>1534</v>
      </c>
      <c r="D768" s="24"/>
      <c r="E768" s="45">
        <v>125345.50659999999</v>
      </c>
      <c r="F768" s="45">
        <v>0</v>
      </c>
      <c r="G768" s="45">
        <v>0</v>
      </c>
      <c r="I768" s="28"/>
      <c r="J768" s="34"/>
      <c r="K768" s="34">
        <v>3245.01</v>
      </c>
      <c r="M768" s="60"/>
      <c r="N768" s="21" t="str">
        <f t="shared" si="62"/>
        <v>COMPANIA DE ELECTRICIDAD DE TULUA S.A. E.S.P.</v>
      </c>
      <c r="O768" s="21"/>
      <c r="P768" s="40">
        <f t="shared" si="59"/>
        <v>38.627155725251995</v>
      </c>
      <c r="Q768" s="45">
        <f t="shared" si="60"/>
        <v>0</v>
      </c>
      <c r="R768" s="41">
        <f t="shared" si="61"/>
        <v>0</v>
      </c>
    </row>
    <row r="769" spans="2:18" s="68" customFormat="1" x14ac:dyDescent="0.25">
      <c r="B769" s="60"/>
      <c r="C769" s="21" t="s">
        <v>1535</v>
      </c>
      <c r="D769" s="24"/>
      <c r="E769" s="45">
        <v>237327.87789999999</v>
      </c>
      <c r="F769" s="45">
        <v>0</v>
      </c>
      <c r="G769" s="45">
        <v>0</v>
      </c>
      <c r="I769" s="28"/>
      <c r="J769" s="34"/>
      <c r="K769" s="34">
        <v>3245.01</v>
      </c>
      <c r="M769" s="60"/>
      <c r="N769" s="21" t="str">
        <f t="shared" si="62"/>
        <v>COMPANIA DE EMPAQUES S.A.</v>
      </c>
      <c r="O769" s="21"/>
      <c r="P769" s="40">
        <f t="shared" si="59"/>
        <v>73.136254711079459</v>
      </c>
      <c r="Q769" s="45">
        <f t="shared" si="60"/>
        <v>0</v>
      </c>
      <c r="R769" s="41">
        <f t="shared" si="61"/>
        <v>0</v>
      </c>
    </row>
    <row r="770" spans="2:18" s="68" customFormat="1" x14ac:dyDescent="0.25">
      <c r="B770" s="60"/>
      <c r="C770" s="21" t="s">
        <v>1536</v>
      </c>
      <c r="D770" s="24"/>
      <c r="E770" s="45">
        <v>12483.84</v>
      </c>
      <c r="F770" s="45">
        <v>0</v>
      </c>
      <c r="G770" s="45">
        <v>0</v>
      </c>
      <c r="I770" s="28"/>
      <c r="J770" s="34"/>
      <c r="K770" s="34">
        <v>3245.01</v>
      </c>
      <c r="M770" s="60"/>
      <c r="N770" s="21" t="str">
        <f t="shared" si="62"/>
        <v>CONSTRUCCIONES CIVILES S.A.</v>
      </c>
      <c r="O770" s="21"/>
      <c r="P770" s="40">
        <f t="shared" si="59"/>
        <v>3.8470882986493105</v>
      </c>
      <c r="Q770" s="45">
        <f t="shared" si="60"/>
        <v>0</v>
      </c>
      <c r="R770" s="41">
        <f t="shared" si="61"/>
        <v>0</v>
      </c>
    </row>
    <row r="771" spans="2:18" s="68" customFormat="1" x14ac:dyDescent="0.25">
      <c r="B771" s="60"/>
      <c r="C771" s="21" t="s">
        <v>1537</v>
      </c>
      <c r="D771" s="24"/>
      <c r="E771" s="45">
        <v>1375029.4180000001</v>
      </c>
      <c r="F771" s="45">
        <v>0</v>
      </c>
      <c r="G771" s="45">
        <v>0</v>
      </c>
      <c r="I771" s="28"/>
      <c r="J771" s="34"/>
      <c r="K771" s="34">
        <v>3245.01</v>
      </c>
      <c r="M771" s="60"/>
      <c r="N771" s="21" t="str">
        <f t="shared" si="62"/>
        <v>COOMEVA ENTIDAD PROMOTORA DE SALUD S.A.</v>
      </c>
      <c r="O771" s="21"/>
      <c r="P771" s="40">
        <f t="shared" si="59"/>
        <v>423.73657338498185</v>
      </c>
      <c r="Q771" s="45">
        <f t="shared" si="60"/>
        <v>0</v>
      </c>
      <c r="R771" s="41">
        <f t="shared" si="61"/>
        <v>0</v>
      </c>
    </row>
    <row r="772" spans="2:18" s="68" customFormat="1" x14ac:dyDescent="0.25">
      <c r="B772" s="60"/>
      <c r="C772" s="21" t="s">
        <v>1538</v>
      </c>
      <c r="D772" s="24"/>
      <c r="E772" s="45">
        <v>47498.055679999998</v>
      </c>
      <c r="F772" s="45">
        <v>0</v>
      </c>
      <c r="G772" s="45">
        <v>0</v>
      </c>
      <c r="I772" s="28"/>
      <c r="J772" s="34"/>
      <c r="K772" s="34">
        <v>3245.01</v>
      </c>
      <c r="M772" s="60"/>
      <c r="N772" s="21" t="str">
        <f t="shared" si="62"/>
        <v>CREDIFAMILIA COMPAÑIA DE FINANCIAMIENTO SA</v>
      </c>
      <c r="O772" s="21"/>
      <c r="P772" s="40">
        <f t="shared" si="59"/>
        <v>14.637260187179699</v>
      </c>
      <c r="Q772" s="45">
        <f t="shared" si="60"/>
        <v>0</v>
      </c>
      <c r="R772" s="41">
        <f t="shared" si="61"/>
        <v>0</v>
      </c>
    </row>
    <row r="773" spans="2:18" s="68" customFormat="1" x14ac:dyDescent="0.25">
      <c r="B773" s="60"/>
      <c r="C773" s="21" t="s">
        <v>1539</v>
      </c>
      <c r="D773" s="24"/>
      <c r="E773" s="45">
        <v>20209.62989</v>
      </c>
      <c r="F773" s="45">
        <v>0</v>
      </c>
      <c r="G773" s="45">
        <v>0</v>
      </c>
      <c r="I773" s="28"/>
      <c r="J773" s="34"/>
      <c r="K773" s="34">
        <v>3245.01</v>
      </c>
      <c r="M773" s="60"/>
      <c r="N773" s="21" t="str">
        <f t="shared" si="62"/>
        <v>FONDO GANADERO DEL TOLIMA S.A.</v>
      </c>
      <c r="O773" s="21"/>
      <c r="P773" s="40">
        <f t="shared" si="59"/>
        <v>6.2279098955010923</v>
      </c>
      <c r="Q773" s="45">
        <f t="shared" si="60"/>
        <v>0</v>
      </c>
      <c r="R773" s="41">
        <f t="shared" si="61"/>
        <v>0</v>
      </c>
    </row>
    <row r="774" spans="2:18" s="68" customFormat="1" x14ac:dyDescent="0.25">
      <c r="B774" s="60"/>
      <c r="C774" s="21" t="s">
        <v>1540</v>
      </c>
      <c r="D774" s="24"/>
      <c r="E774" s="45">
        <v>713024.75219999999</v>
      </c>
      <c r="F774" s="45">
        <v>0</v>
      </c>
      <c r="G774" s="45">
        <v>0</v>
      </c>
      <c r="I774" s="28"/>
      <c r="J774" s="34"/>
      <c r="K774" s="34">
        <v>3245.01</v>
      </c>
      <c r="M774" s="60"/>
      <c r="N774" s="21" t="str">
        <f t="shared" si="62"/>
        <v>GRUPO ORBIS S.A</v>
      </c>
      <c r="O774" s="21"/>
      <c r="P774" s="40">
        <f t="shared" si="59"/>
        <v>219.72960089491247</v>
      </c>
      <c r="Q774" s="45">
        <f t="shared" si="60"/>
        <v>0</v>
      </c>
      <c r="R774" s="41">
        <f t="shared" si="61"/>
        <v>0</v>
      </c>
    </row>
    <row r="775" spans="2:18" s="68" customFormat="1" x14ac:dyDescent="0.25">
      <c r="B775" s="60"/>
      <c r="C775" s="21" t="s">
        <v>1541</v>
      </c>
      <c r="D775" s="24"/>
      <c r="E775" s="45">
        <v>126265.9329</v>
      </c>
      <c r="F775" s="45">
        <v>0</v>
      </c>
      <c r="G775" s="45">
        <v>0</v>
      </c>
      <c r="I775" s="28"/>
      <c r="J775" s="34"/>
      <c r="K775" s="34">
        <v>3245.01</v>
      </c>
      <c r="M775" s="60"/>
      <c r="N775" s="21" t="str">
        <f t="shared" si="62"/>
        <v>INVERSIONES EQUIPOS Y SERVICIOS S.A.</v>
      </c>
      <c r="O775" s="21"/>
      <c r="P775" s="40">
        <f t="shared" si="59"/>
        <v>38.910799319570664</v>
      </c>
      <c r="Q775" s="45">
        <f t="shared" si="60"/>
        <v>0</v>
      </c>
      <c r="R775" s="41">
        <f t="shared" si="61"/>
        <v>0</v>
      </c>
    </row>
    <row r="776" spans="2:18" s="68" customFormat="1" x14ac:dyDescent="0.25">
      <c r="B776" s="60"/>
      <c r="C776" s="21" t="s">
        <v>1542</v>
      </c>
      <c r="D776" s="24"/>
      <c r="E776" s="45">
        <v>106743.75</v>
      </c>
      <c r="F776" s="45">
        <v>0</v>
      </c>
      <c r="G776" s="45">
        <v>0</v>
      </c>
      <c r="I776" s="28"/>
      <c r="J776" s="34"/>
      <c r="K776" s="34">
        <v>3245.01</v>
      </c>
      <c r="M776" s="60"/>
      <c r="N776" s="21" t="str">
        <f t="shared" si="62"/>
        <v>INVERSIONES VENECIA S.A.</v>
      </c>
      <c r="O776" s="21"/>
      <c r="P776" s="40">
        <f t="shared" ref="P776:P781" si="63">E776/K776</f>
        <v>32.89473684210526</v>
      </c>
      <c r="Q776" s="45">
        <f t="shared" ref="Q776:Q781" si="64">F776</f>
        <v>0</v>
      </c>
      <c r="R776" s="41">
        <f t="shared" ref="R776:R781" si="65">G776/K776</f>
        <v>0</v>
      </c>
    </row>
    <row r="777" spans="2:18" s="68" customFormat="1" x14ac:dyDescent="0.25">
      <c r="B777" s="60"/>
      <c r="C777" s="21" t="s">
        <v>1543</v>
      </c>
      <c r="D777" s="24"/>
      <c r="E777" s="45">
        <v>508314.18449999997</v>
      </c>
      <c r="F777" s="45">
        <v>0</v>
      </c>
      <c r="G777" s="45">
        <v>0</v>
      </c>
      <c r="I777" s="28"/>
      <c r="J777" s="34"/>
      <c r="K777" s="34">
        <v>3245.01</v>
      </c>
      <c r="M777" s="60"/>
      <c r="N777" s="21" t="str">
        <f t="shared" si="62"/>
        <v>MAYAGUEZ S.A.</v>
      </c>
      <c r="O777" s="21"/>
      <c r="P777" s="40">
        <f t="shared" si="63"/>
        <v>156.64487459206595</v>
      </c>
      <c r="Q777" s="45">
        <f t="shared" si="64"/>
        <v>0</v>
      </c>
      <c r="R777" s="41">
        <f t="shared" si="65"/>
        <v>0</v>
      </c>
    </row>
    <row r="778" spans="2:18" s="68" customFormat="1" x14ac:dyDescent="0.25">
      <c r="B778" s="60"/>
      <c r="C778" s="21" t="s">
        <v>1544</v>
      </c>
      <c r="D778" s="24"/>
      <c r="E778" s="45">
        <v>366887.43479999999</v>
      </c>
      <c r="F778" s="45">
        <v>0</v>
      </c>
      <c r="G778" s="45">
        <v>0</v>
      </c>
      <c r="I778" s="28"/>
      <c r="J778" s="34"/>
      <c r="K778" s="34">
        <v>3245.01</v>
      </c>
      <c r="M778" s="60"/>
      <c r="N778" s="21" t="str">
        <f t="shared" si="62"/>
        <v>R.C.N. TELEVISION S.A.</v>
      </c>
      <c r="O778" s="21"/>
      <c r="P778" s="40">
        <f t="shared" si="63"/>
        <v>113.06203518633224</v>
      </c>
      <c r="Q778" s="45">
        <f t="shared" si="64"/>
        <v>0</v>
      </c>
      <c r="R778" s="41">
        <f t="shared" si="65"/>
        <v>0</v>
      </c>
    </row>
    <row r="779" spans="2:18" s="68" customFormat="1" x14ac:dyDescent="0.25">
      <c r="B779" s="60"/>
      <c r="C779" s="21" t="s">
        <v>1545</v>
      </c>
      <c r="D779" s="24"/>
      <c r="E779" s="45">
        <v>155727.63500000001</v>
      </c>
      <c r="F779" s="45">
        <v>0</v>
      </c>
      <c r="G779" s="45">
        <v>0</v>
      </c>
      <c r="I779" s="28"/>
      <c r="J779" s="34"/>
      <c r="K779" s="34">
        <v>3245.01</v>
      </c>
      <c r="M779" s="60"/>
      <c r="N779" s="21" t="str">
        <f t="shared" si="62"/>
        <v>RIOPAILA AGRICOLA S.A.</v>
      </c>
      <c r="O779" s="21"/>
      <c r="P779" s="40">
        <f t="shared" si="63"/>
        <v>47.989878305459769</v>
      </c>
      <c r="Q779" s="45">
        <f t="shared" si="64"/>
        <v>0</v>
      </c>
      <c r="R779" s="41">
        <f t="shared" si="65"/>
        <v>0</v>
      </c>
    </row>
    <row r="780" spans="2:18" s="68" customFormat="1" x14ac:dyDescent="0.25">
      <c r="B780" s="60"/>
      <c r="C780" s="21" t="s">
        <v>1546</v>
      </c>
      <c r="D780" s="24"/>
      <c r="E780" s="45">
        <v>346250.20179999998</v>
      </c>
      <c r="F780" s="45">
        <v>0</v>
      </c>
      <c r="G780" s="45">
        <v>0</v>
      </c>
      <c r="I780" s="28"/>
      <c r="J780" s="34"/>
      <c r="K780" s="34">
        <v>3245.01</v>
      </c>
      <c r="M780" s="60"/>
      <c r="N780" s="21" t="str">
        <f t="shared" si="62"/>
        <v>RIOPAILA CASTILLA S.A.</v>
      </c>
      <c r="O780" s="21"/>
      <c r="P780" s="40">
        <f t="shared" si="63"/>
        <v>106.70235278165552</v>
      </c>
      <c r="Q780" s="45">
        <f t="shared" si="64"/>
        <v>0</v>
      </c>
      <c r="R780" s="41">
        <f t="shared" si="65"/>
        <v>0</v>
      </c>
    </row>
    <row r="781" spans="2:18" s="68" customFormat="1" x14ac:dyDescent="0.25">
      <c r="B781" s="60"/>
      <c r="C781" s="21" t="s">
        <v>1547</v>
      </c>
      <c r="D781" s="24"/>
      <c r="E781" s="45">
        <v>348273.66019999998</v>
      </c>
      <c r="F781" s="45">
        <v>0</v>
      </c>
      <c r="G781" s="45">
        <v>0</v>
      </c>
      <c r="I781" s="28"/>
      <c r="J781" s="34"/>
      <c r="K781" s="34">
        <v>3245.01</v>
      </c>
      <c r="M781" s="60"/>
      <c r="N781" s="21" t="str">
        <f t="shared" si="62"/>
        <v>VALORES INDUSTRIALES S.A.</v>
      </c>
      <c r="O781" s="21"/>
      <c r="P781" s="40">
        <f t="shared" si="63"/>
        <v>107.32591277068482</v>
      </c>
      <c r="Q781" s="45">
        <f t="shared" si="64"/>
        <v>0</v>
      </c>
      <c r="R781" s="41">
        <f t="shared" si="65"/>
        <v>0</v>
      </c>
    </row>
    <row r="782" spans="2:18" x14ac:dyDescent="0.25">
      <c r="B782" s="60" t="s">
        <v>81</v>
      </c>
      <c r="C782" s="19"/>
      <c r="D782" s="24"/>
      <c r="E782" s="45"/>
      <c r="F782" s="45"/>
      <c r="G782" s="45"/>
      <c r="I782" s="28" t="s">
        <v>81</v>
      </c>
      <c r="J782" s="34"/>
      <c r="K782" s="34"/>
      <c r="M782" s="60" t="s">
        <v>81</v>
      </c>
      <c r="N782" s="21"/>
      <c r="O782" s="21"/>
      <c r="P782" s="40"/>
      <c r="Q782" s="45"/>
      <c r="R782" s="41"/>
    </row>
    <row r="783" spans="2:18" x14ac:dyDescent="0.25">
      <c r="C783" s="21" t="s">
        <v>1002</v>
      </c>
      <c r="D783" s="21"/>
      <c r="E783" s="41">
        <v>107227140000.00002</v>
      </c>
      <c r="F783" s="41">
        <v>4</v>
      </c>
      <c r="G783" s="41">
        <v>0.19574870000000003</v>
      </c>
      <c r="J783" s="34"/>
      <c r="K783" s="34">
        <v>555.99099999999999</v>
      </c>
      <c r="M783" s="23"/>
      <c r="N783" s="21" t="str">
        <f>C783</f>
        <v>AD ASTRA ROCKET COMPANY</v>
      </c>
      <c r="O783" s="21"/>
      <c r="P783" s="40">
        <f>E783/K783</f>
        <v>192857690.14246637</v>
      </c>
      <c r="Q783" s="45">
        <f>F783</f>
        <v>4</v>
      </c>
      <c r="R783" s="41">
        <f>G783/K783</f>
        <v>3.5207170619668308E-4</v>
      </c>
    </row>
    <row r="784" spans="2:18" x14ac:dyDescent="0.25">
      <c r="C784" s="21" t="s">
        <v>1003</v>
      </c>
      <c r="D784" s="21"/>
      <c r="E784" s="41">
        <v>14412250000</v>
      </c>
      <c r="F784" s="41">
        <v>73</v>
      </c>
      <c r="G784" s="41">
        <v>2.7344732500000002</v>
      </c>
      <c r="J784" s="34"/>
      <c r="K784" s="34">
        <v>555.99099999999999</v>
      </c>
      <c r="M784" s="23"/>
      <c r="N784" s="21" t="str">
        <f t="shared" ref="N784:N792" si="66">C784</f>
        <v>BANCO LAFISE S.A.</v>
      </c>
      <c r="O784" s="21"/>
      <c r="P784" s="40">
        <f t="shared" ref="P784:P792" si="67">E784/K784</f>
        <v>25921732.546030421</v>
      </c>
      <c r="Q784" s="45">
        <f t="shared" ref="Q784:Q792" si="68">F784</f>
        <v>73</v>
      </c>
      <c r="R784" s="41">
        <f t="shared" ref="R784:R792" si="69">G784/K784</f>
        <v>4.918196967217096E-3</v>
      </c>
    </row>
    <row r="785" spans="2:18" x14ac:dyDescent="0.25">
      <c r="C785" s="21" t="s">
        <v>1004</v>
      </c>
      <c r="D785" s="21"/>
      <c r="E785" s="41">
        <v>8128509000</v>
      </c>
      <c r="F785" s="41">
        <v>1</v>
      </c>
      <c r="G785" s="41">
        <v>0.35</v>
      </c>
      <c r="J785" s="34"/>
      <c r="K785" s="34">
        <v>555.99099999999999</v>
      </c>
      <c r="M785" s="23"/>
      <c r="N785" s="21" t="str">
        <f t="shared" si="66"/>
        <v>BANCO PROMERICA S.A.</v>
      </c>
      <c r="O785" s="21"/>
      <c r="P785" s="40">
        <f t="shared" si="67"/>
        <v>14619857.155961158</v>
      </c>
      <c r="Q785" s="45">
        <f t="shared" si="68"/>
        <v>1</v>
      </c>
      <c r="R785" s="41">
        <f t="shared" si="69"/>
        <v>6.2950659273261619E-4</v>
      </c>
    </row>
    <row r="786" spans="2:18" x14ac:dyDescent="0.25">
      <c r="C786" s="21" t="s">
        <v>1005</v>
      </c>
      <c r="D786" s="21"/>
      <c r="E786" s="41">
        <v>4323675000</v>
      </c>
      <c r="F786" s="41">
        <v>1</v>
      </c>
      <c r="G786" s="41">
        <v>8.1900000000000001E-2</v>
      </c>
      <c r="J786" s="34"/>
      <c r="K786" s="34">
        <v>555.99099999999999</v>
      </c>
      <c r="M786" s="23"/>
      <c r="N786" s="21" t="str">
        <f t="shared" si="66"/>
        <v>BANCO CATHAY DE COSTA RICA S.A.</v>
      </c>
      <c r="O786" s="21"/>
      <c r="P786" s="40">
        <f t="shared" si="67"/>
        <v>7776519.7638091268</v>
      </c>
      <c r="Q786" s="45">
        <f t="shared" si="68"/>
        <v>1</v>
      </c>
      <c r="R786" s="41">
        <f t="shared" si="69"/>
        <v>1.473045426994322E-4</v>
      </c>
    </row>
    <row r="787" spans="2:18" x14ac:dyDescent="0.25">
      <c r="C787" s="21" t="s">
        <v>1006</v>
      </c>
      <c r="D787" s="21"/>
      <c r="E787" s="41">
        <v>321975686250</v>
      </c>
      <c r="F787" s="41">
        <v>1</v>
      </c>
      <c r="G787" s="41">
        <v>2.9773038E-3</v>
      </c>
      <c r="J787" s="34"/>
      <c r="K787" s="34">
        <v>555.99099999999999</v>
      </c>
      <c r="M787" s="23"/>
      <c r="N787" s="21" t="str">
        <f t="shared" si="66"/>
        <v>CORPORACION DAVIVIENDA (COSTA RICA) S.A.</v>
      </c>
      <c r="O787" s="21"/>
      <c r="P787" s="40">
        <f t="shared" si="67"/>
        <v>579102334.83995247</v>
      </c>
      <c r="Q787" s="45">
        <f t="shared" si="68"/>
        <v>1</v>
      </c>
      <c r="R787" s="41">
        <f t="shared" si="69"/>
        <v>5.3549496304796299E-6</v>
      </c>
    </row>
    <row r="788" spans="2:18" x14ac:dyDescent="0.25">
      <c r="C788" s="21" t="s">
        <v>1007</v>
      </c>
      <c r="D788" s="21"/>
      <c r="E788" s="41">
        <v>29341398800</v>
      </c>
      <c r="F788" s="41">
        <v>11</v>
      </c>
      <c r="G788" s="41">
        <v>0.28657995749999998</v>
      </c>
      <c r="J788" s="34"/>
      <c r="K788" s="34">
        <v>555.99099999999999</v>
      </c>
      <c r="M788" s="23"/>
      <c r="N788" s="21" t="str">
        <f t="shared" si="66"/>
        <v>CORPORACION ILG INTERNACIONAL S.A.</v>
      </c>
      <c r="O788" s="21"/>
      <c r="P788" s="40">
        <f t="shared" si="67"/>
        <v>52773154.241705351</v>
      </c>
      <c r="Q788" s="45">
        <f t="shared" si="68"/>
        <v>11</v>
      </c>
      <c r="R788" s="41">
        <f t="shared" si="69"/>
        <v>5.154399216893799E-4</v>
      </c>
    </row>
    <row r="789" spans="2:18" x14ac:dyDescent="0.25">
      <c r="C789" s="21" t="s">
        <v>1008</v>
      </c>
      <c r="D789" s="21"/>
      <c r="E789" s="41">
        <v>620192383434</v>
      </c>
      <c r="F789" s="41">
        <v>349</v>
      </c>
      <c r="G789" s="41">
        <v>27.702117963599996</v>
      </c>
      <c r="J789" s="34"/>
      <c r="K789" s="34">
        <v>555.99099999999999</v>
      </c>
      <c r="M789" s="23"/>
      <c r="N789" s="21" t="str">
        <f t="shared" si="66"/>
        <v>FLORIDA ICE AND FARM S.A.</v>
      </c>
      <c r="O789" s="21"/>
      <c r="P789" s="40">
        <f t="shared" si="67"/>
        <v>1115471983.240736</v>
      </c>
      <c r="Q789" s="45">
        <f t="shared" si="68"/>
        <v>349</v>
      </c>
      <c r="R789" s="41">
        <f t="shared" si="69"/>
        <v>4.9824759687836666E-2</v>
      </c>
    </row>
    <row r="790" spans="2:18" x14ac:dyDescent="0.25">
      <c r="C790" s="21" t="s">
        <v>1009</v>
      </c>
      <c r="D790" s="21"/>
      <c r="E790" s="41">
        <v>40057237190.279999</v>
      </c>
      <c r="F790" s="41">
        <v>48</v>
      </c>
      <c r="G790" s="41">
        <v>1.1119687475</v>
      </c>
      <c r="J790" s="34"/>
      <c r="K790" s="34">
        <v>555.99099999999999</v>
      </c>
      <c r="M790" s="23"/>
      <c r="N790" s="21" t="str">
        <f t="shared" si="66"/>
        <v>GRUPO IMPROSA</v>
      </c>
      <c r="O790" s="21"/>
      <c r="P790" s="40">
        <f t="shared" si="67"/>
        <v>72046556.851243988</v>
      </c>
      <c r="Q790" s="45">
        <f t="shared" si="68"/>
        <v>48</v>
      </c>
      <c r="R790" s="41">
        <f t="shared" si="69"/>
        <v>1.9999761641825136E-3</v>
      </c>
    </row>
    <row r="791" spans="2:18" x14ac:dyDescent="0.25">
      <c r="C791" s="21" t="s">
        <v>1010</v>
      </c>
      <c r="D791" s="21"/>
      <c r="E791" s="41">
        <v>111505819503</v>
      </c>
      <c r="F791" s="41">
        <v>28</v>
      </c>
      <c r="G791" s="41">
        <v>3.0494641250000005</v>
      </c>
      <c r="J791" s="34"/>
      <c r="K791" s="34">
        <v>555.99099999999999</v>
      </c>
      <c r="M791" s="23"/>
      <c r="N791" s="21" t="str">
        <f t="shared" si="66"/>
        <v>HOLCIM DE COSTA RICA, S.A.</v>
      </c>
      <c r="O791" s="21"/>
      <c r="P791" s="40">
        <f t="shared" si="67"/>
        <v>200553281.44340467</v>
      </c>
      <c r="Q791" s="45">
        <f t="shared" si="68"/>
        <v>28</v>
      </c>
      <c r="R791" s="41">
        <f t="shared" si="69"/>
        <v>5.4847364885402834E-3</v>
      </c>
    </row>
    <row r="792" spans="2:18" x14ac:dyDescent="0.25">
      <c r="C792" s="21" t="s">
        <v>1011</v>
      </c>
      <c r="D792" s="21"/>
      <c r="E792" s="41">
        <v>11269794685</v>
      </c>
      <c r="F792" s="41">
        <v>4</v>
      </c>
      <c r="G792" s="41">
        <v>1.10305692E-2</v>
      </c>
      <c r="J792" s="34"/>
      <c r="K792" s="34">
        <v>555.99099999999999</v>
      </c>
      <c r="M792" s="23"/>
      <c r="N792" s="21" t="str">
        <f t="shared" si="66"/>
        <v>LA NACION S.A.</v>
      </c>
      <c r="O792" s="21"/>
      <c r="P792" s="40">
        <f t="shared" si="67"/>
        <v>20269743.008429993</v>
      </c>
      <c r="Q792" s="45">
        <f t="shared" si="68"/>
        <v>4</v>
      </c>
      <c r="R792" s="41">
        <f t="shared" si="69"/>
        <v>1.983947437998097E-5</v>
      </c>
    </row>
    <row r="793" spans="2:18" x14ac:dyDescent="0.25">
      <c r="B793" s="60" t="s">
        <v>82</v>
      </c>
      <c r="C793" s="19"/>
      <c r="D793" s="24"/>
      <c r="E793" s="45"/>
      <c r="F793" s="45"/>
      <c r="G793" s="45"/>
      <c r="I793" s="28" t="s">
        <v>82</v>
      </c>
      <c r="J793" s="34"/>
      <c r="K793" s="34"/>
      <c r="M793" s="60" t="s">
        <v>82</v>
      </c>
      <c r="N793" s="21"/>
      <c r="O793" s="21"/>
      <c r="P793" s="40"/>
      <c r="Q793" s="45"/>
      <c r="R793" s="41"/>
    </row>
    <row r="794" spans="2:18" x14ac:dyDescent="0.25">
      <c r="B794" s="60" t="s">
        <v>83</v>
      </c>
      <c r="C794" s="19"/>
      <c r="D794" s="24"/>
      <c r="E794" s="45"/>
      <c r="F794" s="45"/>
      <c r="G794" s="45"/>
      <c r="I794" s="28" t="s">
        <v>83</v>
      </c>
      <c r="J794" s="34"/>
      <c r="K794" s="34"/>
      <c r="M794" s="60" t="s">
        <v>83</v>
      </c>
      <c r="N794" s="21"/>
      <c r="O794" s="21"/>
      <c r="P794" s="40"/>
      <c r="Q794" s="45"/>
      <c r="R794" s="41"/>
    </row>
    <row r="795" spans="2:18" x14ac:dyDescent="0.25">
      <c r="C795" s="19" t="s">
        <v>192</v>
      </c>
      <c r="D795" s="19"/>
      <c r="E795" s="45">
        <v>2.35</v>
      </c>
      <c r="F795" s="45">
        <v>6.0000000000000001E-3</v>
      </c>
      <c r="G795" s="45">
        <v>4.0079999999999998E-2</v>
      </c>
      <c r="J795" s="34"/>
      <c r="K795" s="34">
        <v>1</v>
      </c>
      <c r="M795" s="23"/>
      <c r="N795" s="21" t="str">
        <f>C795</f>
        <v>Alicosta BK Holding S.A.</v>
      </c>
      <c r="O795" s="21"/>
      <c r="P795" s="40">
        <f>E795/K795</f>
        <v>2.35</v>
      </c>
      <c r="Q795" s="45">
        <f>F795</f>
        <v>6.0000000000000001E-3</v>
      </c>
      <c r="R795" s="41">
        <f>G795/K795</f>
        <v>4.0079999999999998E-2</v>
      </c>
    </row>
    <row r="796" spans="2:18" x14ac:dyDescent="0.25">
      <c r="C796" s="19" t="s">
        <v>193</v>
      </c>
      <c r="D796" s="19"/>
      <c r="E796" s="45">
        <v>14.9695</v>
      </c>
      <c r="F796" s="45">
        <v>0</v>
      </c>
      <c r="G796" s="45">
        <v>0</v>
      </c>
      <c r="J796" s="34"/>
      <c r="K796" s="34">
        <v>1</v>
      </c>
      <c r="M796" s="23"/>
      <c r="N796" s="21" t="str">
        <f t="shared" ref="N796:N853" si="70">C796</f>
        <v>Artes Gráficas Senefelder S.A.</v>
      </c>
      <c r="O796" s="21"/>
      <c r="P796" s="40">
        <f t="shared" ref="P796:P852" si="71">E796/K796</f>
        <v>14.9695</v>
      </c>
      <c r="Q796" s="45">
        <f t="shared" ref="Q796:Q854" si="72">F796</f>
        <v>0</v>
      </c>
      <c r="R796" s="41">
        <f t="shared" ref="R796:R854" si="73">G796/K796</f>
        <v>0</v>
      </c>
    </row>
    <row r="797" spans="2:18" x14ac:dyDescent="0.25">
      <c r="C797" s="19" t="s">
        <v>194</v>
      </c>
      <c r="D797" s="19"/>
      <c r="E797" s="45">
        <v>20.302651000000001</v>
      </c>
      <c r="F797" s="45">
        <v>0</v>
      </c>
      <c r="G797" s="45">
        <v>0</v>
      </c>
      <c r="J797" s="34"/>
      <c r="K797" s="34">
        <v>1</v>
      </c>
      <c r="M797" s="23"/>
      <c r="N797" s="21" t="str">
        <f t="shared" si="70"/>
        <v>Banco Amazonas S.A.</v>
      </c>
      <c r="O797" s="21"/>
      <c r="P797" s="40">
        <f t="shared" si="71"/>
        <v>20.302651000000001</v>
      </c>
      <c r="Q797" s="45">
        <f t="shared" si="72"/>
        <v>0</v>
      </c>
      <c r="R797" s="41">
        <f t="shared" si="73"/>
        <v>0</v>
      </c>
    </row>
    <row r="798" spans="2:18" x14ac:dyDescent="0.25">
      <c r="C798" s="19" t="s">
        <v>195</v>
      </c>
      <c r="D798" s="19"/>
      <c r="E798" s="45">
        <v>229.32</v>
      </c>
      <c r="F798" s="45">
        <v>1.4999999999999999E-2</v>
      </c>
      <c r="G798" s="45">
        <v>14.682649339999999</v>
      </c>
      <c r="J798" s="34"/>
      <c r="K798" s="34">
        <v>1</v>
      </c>
      <c r="M798" s="23"/>
      <c r="N798" s="21" t="str">
        <f t="shared" si="70"/>
        <v>Banco Bolivariano S.A.</v>
      </c>
      <c r="O798" s="21"/>
      <c r="P798" s="40">
        <f t="shared" si="71"/>
        <v>229.32</v>
      </c>
      <c r="Q798" s="45">
        <f t="shared" si="72"/>
        <v>1.4999999999999999E-2</v>
      </c>
      <c r="R798" s="41">
        <f t="shared" si="73"/>
        <v>14.682649339999999</v>
      </c>
    </row>
    <row r="799" spans="2:18" x14ac:dyDescent="0.25">
      <c r="C799" s="19" t="s">
        <v>196</v>
      </c>
      <c r="D799" s="19"/>
      <c r="E799" s="45">
        <v>431.09550000000007</v>
      </c>
      <c r="F799" s="45">
        <v>0.33600000000000002</v>
      </c>
      <c r="G799" s="45">
        <v>5.0399944900000007</v>
      </c>
      <c r="J799" s="34"/>
      <c r="K799" s="34">
        <v>1</v>
      </c>
      <c r="M799" s="23"/>
      <c r="N799" s="21" t="str">
        <f t="shared" si="70"/>
        <v>Banco de Guayaquil S.A.</v>
      </c>
      <c r="O799" s="21"/>
      <c r="P799" s="40">
        <f t="shared" si="71"/>
        <v>431.09550000000007</v>
      </c>
      <c r="Q799" s="45">
        <f t="shared" si="72"/>
        <v>0.33600000000000002</v>
      </c>
      <c r="R799" s="41">
        <f t="shared" si="73"/>
        <v>5.0399944900000007</v>
      </c>
    </row>
    <row r="800" spans="2:18" x14ac:dyDescent="0.25">
      <c r="C800" s="19" t="s">
        <v>197</v>
      </c>
      <c r="D800" s="19"/>
      <c r="E800" s="45">
        <v>725.65390000000002</v>
      </c>
      <c r="F800" s="45">
        <v>4.9000000000000002E-2</v>
      </c>
      <c r="G800" s="45">
        <v>0.35971661999999999</v>
      </c>
      <c r="J800" s="34"/>
      <c r="K800" s="34">
        <v>1</v>
      </c>
      <c r="M800" s="23"/>
      <c r="N800" s="21" t="str">
        <f t="shared" si="70"/>
        <v>Banco Pichincha C.A.</v>
      </c>
      <c r="O800" s="21"/>
      <c r="P800" s="40">
        <f t="shared" si="71"/>
        <v>725.65390000000002</v>
      </c>
      <c r="Q800" s="45">
        <f t="shared" si="72"/>
        <v>4.9000000000000002E-2</v>
      </c>
      <c r="R800" s="41">
        <f t="shared" si="73"/>
        <v>0.35971661999999999</v>
      </c>
    </row>
    <row r="801" spans="3:18" x14ac:dyDescent="0.25">
      <c r="C801" s="19" t="s">
        <v>198</v>
      </c>
      <c r="D801" s="19"/>
      <c r="E801" s="45">
        <v>74.355199999999996</v>
      </c>
      <c r="F801" s="45">
        <v>0</v>
      </c>
      <c r="G801" s="45">
        <v>0</v>
      </c>
      <c r="J801" s="34"/>
      <c r="K801" s="34">
        <v>1</v>
      </c>
      <c r="M801" s="23"/>
      <c r="N801" s="21" t="str">
        <f t="shared" si="70"/>
        <v>Banco Solidario S.A.</v>
      </c>
      <c r="O801" s="21"/>
      <c r="P801" s="40">
        <f t="shared" si="71"/>
        <v>74.355199999999996</v>
      </c>
      <c r="Q801" s="45">
        <f t="shared" si="72"/>
        <v>0</v>
      </c>
      <c r="R801" s="41">
        <f t="shared" si="73"/>
        <v>0</v>
      </c>
    </row>
    <row r="802" spans="3:18" x14ac:dyDescent="0.25">
      <c r="C802" s="19" t="s">
        <v>199</v>
      </c>
      <c r="D802" s="19"/>
      <c r="E802" s="45">
        <v>5.8111997999999998</v>
      </c>
      <c r="F802" s="45">
        <v>8.9999999999999993E-3</v>
      </c>
      <c r="G802" s="45">
        <v>0.27943109999999999</v>
      </c>
      <c r="J802" s="34"/>
      <c r="K802" s="34">
        <v>1</v>
      </c>
      <c r="M802" s="23"/>
      <c r="N802" s="21" t="str">
        <f t="shared" si="70"/>
        <v>Bolsa de Valores de Guayaquil S.A.</v>
      </c>
      <c r="O802" s="21"/>
      <c r="P802" s="40">
        <f t="shared" si="71"/>
        <v>5.8111997999999998</v>
      </c>
      <c r="Q802" s="45">
        <f t="shared" si="72"/>
        <v>8.9999999999999993E-3</v>
      </c>
      <c r="R802" s="41">
        <f t="shared" si="73"/>
        <v>0.27943109999999999</v>
      </c>
    </row>
    <row r="803" spans="3:18" x14ac:dyDescent="0.25">
      <c r="C803" s="19" t="s">
        <v>200</v>
      </c>
      <c r="D803" s="19"/>
      <c r="E803" s="45">
        <v>6.0404254400000008</v>
      </c>
      <c r="F803" s="45">
        <v>7.0000000000000001E-3</v>
      </c>
      <c r="G803" s="45">
        <v>0.15822530000000001</v>
      </c>
      <c r="J803" s="34"/>
      <c r="K803" s="34">
        <v>1</v>
      </c>
      <c r="M803" s="23"/>
      <c r="N803" s="21" t="str">
        <f t="shared" si="70"/>
        <v>Bolsa de Valores de Quito S.A.</v>
      </c>
      <c r="O803" s="21"/>
      <c r="P803" s="40">
        <f t="shared" si="71"/>
        <v>6.0404254400000008</v>
      </c>
      <c r="Q803" s="45">
        <f t="shared" si="72"/>
        <v>7.0000000000000001E-3</v>
      </c>
      <c r="R803" s="41">
        <f t="shared" si="73"/>
        <v>0.15822530000000001</v>
      </c>
    </row>
    <row r="804" spans="3:18" x14ac:dyDescent="0.25">
      <c r="C804" s="19" t="s">
        <v>201</v>
      </c>
      <c r="D804" s="19"/>
      <c r="E804" s="45">
        <v>9.7200000000000006</v>
      </c>
      <c r="F804" s="45">
        <v>0.33900000000000002</v>
      </c>
      <c r="G804" s="45">
        <v>6.1790000000000003</v>
      </c>
      <c r="J804" s="34"/>
      <c r="K804" s="34">
        <v>1</v>
      </c>
      <c r="M804" s="23"/>
      <c r="N804" s="21" t="str">
        <f t="shared" si="70"/>
        <v>Brikapital S.A.</v>
      </c>
      <c r="O804" s="21"/>
      <c r="P804" s="40">
        <f t="shared" si="71"/>
        <v>9.7200000000000006</v>
      </c>
      <c r="Q804" s="45">
        <f t="shared" si="72"/>
        <v>0.33900000000000002</v>
      </c>
      <c r="R804" s="41">
        <f t="shared" si="73"/>
        <v>6.1790000000000003</v>
      </c>
    </row>
    <row r="805" spans="3:18" x14ac:dyDescent="0.25">
      <c r="C805" s="19" t="s">
        <v>202</v>
      </c>
      <c r="D805" s="19"/>
      <c r="E805" s="45">
        <v>12.957174999999999</v>
      </c>
      <c r="F805" s="45">
        <v>0</v>
      </c>
      <c r="G805" s="45">
        <v>0</v>
      </c>
      <c r="J805" s="34"/>
      <c r="K805" s="34">
        <v>1</v>
      </c>
      <c r="M805" s="23"/>
      <c r="N805" s="21" t="str">
        <f t="shared" si="70"/>
        <v>Caminosca S.A.</v>
      </c>
      <c r="O805" s="21"/>
      <c r="P805" s="40">
        <f t="shared" si="71"/>
        <v>12.957174999999999</v>
      </c>
      <c r="Q805" s="45">
        <f t="shared" si="72"/>
        <v>0</v>
      </c>
      <c r="R805" s="41">
        <f t="shared" si="73"/>
        <v>0</v>
      </c>
    </row>
    <row r="806" spans="3:18" x14ac:dyDescent="0.25">
      <c r="C806" s="19" t="s">
        <v>203</v>
      </c>
      <c r="D806" s="19"/>
      <c r="E806" s="45">
        <v>5</v>
      </c>
      <c r="F806" s="45">
        <v>0</v>
      </c>
      <c r="G806" s="45">
        <v>0</v>
      </c>
      <c r="J806" s="34"/>
      <c r="K806" s="34">
        <v>1</v>
      </c>
      <c r="M806" s="23"/>
      <c r="N806" s="21" t="str">
        <f t="shared" si="70"/>
        <v xml:space="preserve">Cepsa S.A. </v>
      </c>
      <c r="O806" s="21"/>
      <c r="P806" s="40">
        <f t="shared" si="71"/>
        <v>5</v>
      </c>
      <c r="Q806" s="45">
        <f t="shared" si="72"/>
        <v>0</v>
      </c>
      <c r="R806" s="41">
        <f t="shared" si="73"/>
        <v>0</v>
      </c>
    </row>
    <row r="807" spans="3:18" x14ac:dyDescent="0.25">
      <c r="C807" s="19" t="s">
        <v>1012</v>
      </c>
      <c r="D807" s="19"/>
      <c r="E807" s="45">
        <v>2.3624999999999998</v>
      </c>
      <c r="F807" s="45">
        <v>6.0000000000000001E-3</v>
      </c>
      <c r="G807" s="45">
        <v>2.5014999999999999E-2</v>
      </c>
      <c r="J807" s="34"/>
      <c r="K807" s="34">
        <v>1</v>
      </c>
      <c r="M807" s="23"/>
      <c r="N807" s="21" t="str">
        <f t="shared" si="70"/>
        <v>Cerro Alto Forestal S.A. (Highforest)</v>
      </c>
      <c r="O807" s="21"/>
      <c r="P807" s="40">
        <f t="shared" si="71"/>
        <v>2.3624999999999998</v>
      </c>
      <c r="Q807" s="45">
        <f t="shared" si="72"/>
        <v>6.0000000000000001E-3</v>
      </c>
      <c r="R807" s="41">
        <f t="shared" si="73"/>
        <v>2.5014999999999999E-2</v>
      </c>
    </row>
    <row r="808" spans="3:18" x14ac:dyDescent="0.25">
      <c r="C808" s="19" t="s">
        <v>1013</v>
      </c>
      <c r="D808" s="19"/>
      <c r="E808" s="45">
        <v>3.35</v>
      </c>
      <c r="F808" s="45">
        <v>2E-3</v>
      </c>
      <c r="G808" s="45">
        <v>0.18559</v>
      </c>
      <c r="J808" s="34"/>
      <c r="K808" s="34">
        <v>1</v>
      </c>
      <c r="M808" s="23"/>
      <c r="N808" s="21" t="str">
        <f t="shared" si="70"/>
        <v>Cerro Verde Forestal S.A. (Big Forest)</v>
      </c>
      <c r="O808" s="21"/>
      <c r="P808" s="40">
        <f t="shared" si="71"/>
        <v>3.35</v>
      </c>
      <c r="Q808" s="45">
        <f t="shared" si="72"/>
        <v>2E-3</v>
      </c>
      <c r="R808" s="41">
        <f t="shared" si="73"/>
        <v>0.18559</v>
      </c>
    </row>
    <row r="809" spans="3:18" x14ac:dyDescent="0.25">
      <c r="C809" s="19" t="s">
        <v>204</v>
      </c>
      <c r="D809" s="19"/>
      <c r="E809" s="45">
        <v>1758.413362</v>
      </c>
      <c r="F809" s="45">
        <v>4.2000000000000003E-2</v>
      </c>
      <c r="G809" s="45">
        <v>2.3375511500000004</v>
      </c>
      <c r="J809" s="34"/>
      <c r="K809" s="34">
        <v>1</v>
      </c>
      <c r="M809" s="23"/>
      <c r="N809" s="21" t="str">
        <f t="shared" si="70"/>
        <v>Cervecería Nacional CN S.A.(ordinarias)</v>
      </c>
      <c r="O809" s="21"/>
      <c r="P809" s="40">
        <f t="shared" si="71"/>
        <v>1758.413362</v>
      </c>
      <c r="Q809" s="45">
        <f t="shared" si="72"/>
        <v>4.2000000000000003E-2</v>
      </c>
      <c r="R809" s="41">
        <f t="shared" si="73"/>
        <v>2.3375511500000004</v>
      </c>
    </row>
    <row r="810" spans="3:18" x14ac:dyDescent="0.25">
      <c r="C810" s="19" t="s">
        <v>205</v>
      </c>
      <c r="D810" s="19"/>
      <c r="E810" s="45">
        <v>2.6276999999999999</v>
      </c>
      <c r="F810" s="45">
        <v>0</v>
      </c>
      <c r="G810" s="45">
        <v>0</v>
      </c>
      <c r="J810" s="34"/>
      <c r="K810" s="34">
        <v>1</v>
      </c>
      <c r="M810" s="23"/>
      <c r="N810" s="21" t="str">
        <f t="shared" si="70"/>
        <v>Cervecería Nacional CN S.A.(preferidas)</v>
      </c>
      <c r="O810" s="21"/>
      <c r="P810" s="40">
        <f t="shared" si="71"/>
        <v>2.6276999999999999</v>
      </c>
      <c r="Q810" s="45">
        <f t="shared" si="72"/>
        <v>0</v>
      </c>
      <c r="R810" s="41">
        <f t="shared" si="73"/>
        <v>0</v>
      </c>
    </row>
    <row r="811" spans="3:18" x14ac:dyDescent="0.25">
      <c r="C811" s="19" t="s">
        <v>206</v>
      </c>
      <c r="D811" s="19"/>
      <c r="E811" s="45">
        <v>2.9700229999999999</v>
      </c>
      <c r="F811" s="45">
        <v>0</v>
      </c>
      <c r="G811" s="45">
        <v>0</v>
      </c>
      <c r="J811" s="34"/>
      <c r="K811" s="34">
        <v>1</v>
      </c>
      <c r="M811" s="23"/>
      <c r="N811" s="21" t="str">
        <f t="shared" si="70"/>
        <v>Compañía de Economía Mixta Hotelera y Turística Ambato</v>
      </c>
      <c r="O811" s="21"/>
      <c r="P811" s="40">
        <f t="shared" si="71"/>
        <v>2.9700229999999999</v>
      </c>
      <c r="Q811" s="45">
        <f t="shared" si="72"/>
        <v>0</v>
      </c>
      <c r="R811" s="41">
        <f t="shared" si="73"/>
        <v>0</v>
      </c>
    </row>
    <row r="812" spans="3:18" x14ac:dyDescent="0.25">
      <c r="C812" s="19" t="s">
        <v>207</v>
      </c>
      <c r="D812" s="19"/>
      <c r="E812" s="45">
        <v>11.111622000000001</v>
      </c>
      <c r="F812" s="45">
        <v>5.0000000000000001E-3</v>
      </c>
      <c r="G812" s="45">
        <v>0.40664</v>
      </c>
      <c r="J812" s="34"/>
      <c r="K812" s="34">
        <v>1</v>
      </c>
      <c r="M812" s="23"/>
      <c r="N812" s="21" t="str">
        <f t="shared" si="70"/>
        <v>Conjunto Clinico Nacional Conclina (Clase preferida Serie A)</v>
      </c>
      <c r="O812" s="21"/>
      <c r="P812" s="40">
        <f t="shared" si="71"/>
        <v>11.111622000000001</v>
      </c>
      <c r="Q812" s="45">
        <f t="shared" si="72"/>
        <v>5.0000000000000001E-3</v>
      </c>
      <c r="R812" s="41">
        <f t="shared" si="73"/>
        <v>0.40664</v>
      </c>
    </row>
    <row r="813" spans="3:18" x14ac:dyDescent="0.25">
      <c r="C813" s="19" t="s">
        <v>208</v>
      </c>
      <c r="D813" s="19"/>
      <c r="E813" s="45">
        <v>3.7687200000000001</v>
      </c>
      <c r="F813" s="45">
        <v>2E-3</v>
      </c>
      <c r="G813" s="45">
        <v>1.3388000000000001E-2</v>
      </c>
      <c r="J813" s="34"/>
      <c r="K813" s="34">
        <v>1</v>
      </c>
      <c r="M813" s="23"/>
      <c r="N813" s="21" t="str">
        <f t="shared" si="70"/>
        <v>Conjunto Clinico Nacional Conclina (Clase preferida Serie B)</v>
      </c>
      <c r="O813" s="21"/>
      <c r="P813" s="40">
        <f t="shared" si="71"/>
        <v>3.7687200000000001</v>
      </c>
      <c r="Q813" s="45">
        <f t="shared" si="72"/>
        <v>2E-3</v>
      </c>
      <c r="R813" s="41">
        <f t="shared" si="73"/>
        <v>1.3388000000000001E-2</v>
      </c>
    </row>
    <row r="814" spans="3:18" x14ac:dyDescent="0.25">
      <c r="C814" s="19" t="s">
        <v>209</v>
      </c>
      <c r="D814" s="19"/>
      <c r="E814" s="45">
        <v>22.36815</v>
      </c>
      <c r="F814" s="45">
        <v>5.0000000000000001E-3</v>
      </c>
      <c r="G814" s="45">
        <v>9.3670000000000003E-3</v>
      </c>
      <c r="J814" s="34"/>
      <c r="K814" s="34">
        <v>1</v>
      </c>
      <c r="M814" s="23"/>
      <c r="N814" s="21" t="str">
        <f t="shared" si="70"/>
        <v>Conjunto Clinico Nacional Conclina (Clases ordinarias)</v>
      </c>
      <c r="O814" s="21"/>
      <c r="P814" s="40">
        <f t="shared" si="71"/>
        <v>22.36815</v>
      </c>
      <c r="Q814" s="45">
        <f t="shared" si="72"/>
        <v>5.0000000000000001E-3</v>
      </c>
      <c r="R814" s="41">
        <f t="shared" si="73"/>
        <v>9.3670000000000003E-3</v>
      </c>
    </row>
    <row r="815" spans="3:18" x14ac:dyDescent="0.25">
      <c r="C815" s="19" t="s">
        <v>210</v>
      </c>
      <c r="D815" s="19"/>
      <c r="E815" s="45">
        <v>1.2294</v>
      </c>
      <c r="F815" s="45">
        <v>0</v>
      </c>
      <c r="G815" s="45">
        <v>0</v>
      </c>
      <c r="J815" s="34"/>
      <c r="K815" s="34">
        <v>1</v>
      </c>
      <c r="M815" s="23"/>
      <c r="N815" s="21" t="str">
        <f t="shared" si="70"/>
        <v>Constructora Importadora Alvarez CIALCO</v>
      </c>
      <c r="O815" s="21"/>
      <c r="P815" s="40">
        <f t="shared" si="71"/>
        <v>1.2294</v>
      </c>
      <c r="Q815" s="45">
        <f t="shared" si="72"/>
        <v>0</v>
      </c>
      <c r="R815" s="41">
        <f t="shared" si="73"/>
        <v>0</v>
      </c>
    </row>
    <row r="816" spans="3:18" x14ac:dyDescent="0.25">
      <c r="C816" s="19" t="s">
        <v>1014</v>
      </c>
      <c r="D816" s="19"/>
      <c r="E816" s="45">
        <v>73.490845515000004</v>
      </c>
      <c r="F816" s="45">
        <v>6.0000000000000001E-3</v>
      </c>
      <c r="G816" s="45">
        <v>0.116331</v>
      </c>
      <c r="J816" s="34"/>
      <c r="K816" s="34">
        <v>1</v>
      </c>
      <c r="M816" s="23"/>
      <c r="N816" s="21" t="str">
        <f t="shared" si="70"/>
        <v>Continental Tire Andina S.A.</v>
      </c>
      <c r="O816" s="21"/>
      <c r="P816" s="40">
        <f t="shared" si="71"/>
        <v>73.490845515000004</v>
      </c>
      <c r="Q816" s="45">
        <f t="shared" si="72"/>
        <v>6.0000000000000001E-3</v>
      </c>
      <c r="R816" s="41">
        <f t="shared" si="73"/>
        <v>0.116331</v>
      </c>
    </row>
    <row r="817" spans="3:18" x14ac:dyDescent="0.25">
      <c r="C817" s="19" t="s">
        <v>211</v>
      </c>
      <c r="D817" s="19"/>
      <c r="E817" s="45">
        <v>5.4419057999999998</v>
      </c>
      <c r="F817" s="45">
        <v>0</v>
      </c>
      <c r="G817" s="45">
        <v>0</v>
      </c>
      <c r="J817" s="34"/>
      <c r="K817" s="34">
        <v>1</v>
      </c>
      <c r="M817" s="23"/>
      <c r="N817" s="21" t="str">
        <f t="shared" si="70"/>
        <v>Corporación de Desarrollo de Mercado Secundario de Hipotecas CTH S.A</v>
      </c>
      <c r="O817" s="21"/>
      <c r="P817" s="40">
        <f t="shared" si="71"/>
        <v>5.4419057999999998</v>
      </c>
      <c r="Q817" s="45">
        <f t="shared" si="72"/>
        <v>0</v>
      </c>
      <c r="R817" s="41">
        <f t="shared" si="73"/>
        <v>0</v>
      </c>
    </row>
    <row r="818" spans="3:18" x14ac:dyDescent="0.25">
      <c r="C818" s="19" t="s">
        <v>212</v>
      </c>
      <c r="D818" s="19"/>
      <c r="E818" s="45">
        <v>1662.5</v>
      </c>
      <c r="F818" s="45">
        <v>1.111</v>
      </c>
      <c r="G818" s="45">
        <v>8.4883780699999942</v>
      </c>
      <c r="J818" s="34"/>
      <c r="K818" s="34">
        <v>1</v>
      </c>
      <c r="M818" s="23"/>
      <c r="N818" s="21" t="str">
        <f t="shared" si="70"/>
        <v>Corporación Favorita S.A.</v>
      </c>
      <c r="O818" s="21"/>
      <c r="P818" s="40">
        <f t="shared" si="71"/>
        <v>1662.5</v>
      </c>
      <c r="Q818" s="45">
        <f t="shared" si="72"/>
        <v>1.111</v>
      </c>
      <c r="R818" s="41">
        <f t="shared" si="73"/>
        <v>8.4883780699999942</v>
      </c>
    </row>
    <row r="819" spans="3:18" x14ac:dyDescent="0.25">
      <c r="C819" s="19" t="s">
        <v>213</v>
      </c>
      <c r="D819" s="19"/>
      <c r="E819" s="45">
        <v>342.46760039999998</v>
      </c>
      <c r="F819" s="45">
        <v>1E-3</v>
      </c>
      <c r="G819" s="45">
        <v>0.34948928000000001</v>
      </c>
      <c r="J819" s="34"/>
      <c r="K819" s="34">
        <v>1</v>
      </c>
      <c r="M819" s="23"/>
      <c r="N819" s="21" t="str">
        <f t="shared" si="70"/>
        <v>Corporación MultiBG</v>
      </c>
      <c r="O819" s="21"/>
      <c r="P819" s="40">
        <f t="shared" si="71"/>
        <v>342.46760039999998</v>
      </c>
      <c r="Q819" s="45">
        <f t="shared" si="72"/>
        <v>1E-3</v>
      </c>
      <c r="R819" s="41">
        <f t="shared" si="73"/>
        <v>0.34948928000000001</v>
      </c>
    </row>
    <row r="820" spans="3:18" x14ac:dyDescent="0.25">
      <c r="C820" s="19" t="s">
        <v>214</v>
      </c>
      <c r="D820" s="19"/>
      <c r="E820" s="45">
        <v>94.919999999999987</v>
      </c>
      <c r="F820" s="45">
        <v>2E-3</v>
      </c>
      <c r="G820" s="45">
        <v>8.5000000000000006E-3</v>
      </c>
      <c r="J820" s="34"/>
      <c r="K820" s="34">
        <v>1</v>
      </c>
      <c r="M820" s="23"/>
      <c r="N820" s="21" t="str">
        <f t="shared" si="70"/>
        <v>Cristalería del Ecuador S.A. Cridesa</v>
      </c>
      <c r="O820" s="21"/>
      <c r="P820" s="40">
        <f t="shared" si="71"/>
        <v>94.919999999999987</v>
      </c>
      <c r="Q820" s="45">
        <f t="shared" si="72"/>
        <v>2E-3</v>
      </c>
      <c r="R820" s="41">
        <f t="shared" si="73"/>
        <v>8.5000000000000006E-3</v>
      </c>
    </row>
    <row r="821" spans="3:18" x14ac:dyDescent="0.25">
      <c r="C821" s="19" t="s">
        <v>215</v>
      </c>
      <c r="D821" s="19"/>
      <c r="E821" s="45">
        <v>13.26552</v>
      </c>
      <c r="F821" s="45">
        <v>0</v>
      </c>
      <c r="G821" s="45">
        <v>0</v>
      </c>
      <c r="J821" s="34"/>
      <c r="K821" s="34">
        <v>1</v>
      </c>
      <c r="M821" s="23"/>
      <c r="N821" s="21" t="str">
        <f t="shared" si="70"/>
        <v>Dolmen S.A.</v>
      </c>
      <c r="O821" s="21"/>
      <c r="P821" s="40">
        <f t="shared" si="71"/>
        <v>13.26552</v>
      </c>
      <c r="Q821" s="45">
        <f t="shared" si="72"/>
        <v>0</v>
      </c>
      <c r="R821" s="41">
        <f t="shared" si="73"/>
        <v>0</v>
      </c>
    </row>
    <row r="822" spans="3:18" x14ac:dyDescent="0.25">
      <c r="C822" s="19" t="s">
        <v>1015</v>
      </c>
      <c r="D822" s="19"/>
      <c r="E822" s="45">
        <v>3.375</v>
      </c>
      <c r="F822" s="45">
        <v>1E-3</v>
      </c>
      <c r="G822" s="45">
        <v>0.67500000000000004</v>
      </c>
      <c r="J822" s="34"/>
      <c r="K822" s="34">
        <v>1</v>
      </c>
      <c r="M822" s="23"/>
      <c r="N822" s="21" t="str">
        <f t="shared" si="70"/>
        <v>El Refugio Forestal S.A. (Homeforest)</v>
      </c>
      <c r="O822" s="21"/>
      <c r="P822" s="40">
        <f t="shared" si="71"/>
        <v>3.375</v>
      </c>
      <c r="Q822" s="45">
        <f t="shared" si="72"/>
        <v>1E-3</v>
      </c>
      <c r="R822" s="41">
        <f t="shared" si="73"/>
        <v>0.67500000000000004</v>
      </c>
    </row>
    <row r="823" spans="3:18" x14ac:dyDescent="0.25">
      <c r="C823" s="19" t="s">
        <v>1016</v>
      </c>
      <c r="D823" s="19"/>
      <c r="E823" s="45">
        <v>3.105</v>
      </c>
      <c r="F823" s="45">
        <v>1E-3</v>
      </c>
      <c r="G823" s="45">
        <v>1.725E-3</v>
      </c>
      <c r="J823" s="34"/>
      <c r="K823" s="34">
        <v>1</v>
      </c>
      <c r="M823" s="23"/>
      <c r="N823" s="21" t="str">
        <f t="shared" si="70"/>
        <v>El Sendero Forestal S.A. (Pathforest)</v>
      </c>
      <c r="O823" s="21"/>
      <c r="P823" s="40">
        <f t="shared" si="71"/>
        <v>3.105</v>
      </c>
      <c r="Q823" s="45">
        <f t="shared" si="72"/>
        <v>1E-3</v>
      </c>
      <c r="R823" s="41">
        <f t="shared" si="73"/>
        <v>1.725E-3</v>
      </c>
    </row>
    <row r="824" spans="3:18" x14ac:dyDescent="0.25">
      <c r="C824" s="19" t="s">
        <v>216</v>
      </c>
      <c r="D824" s="19"/>
      <c r="E824" s="45">
        <v>3.2850000000000001</v>
      </c>
      <c r="F824" s="45">
        <v>0</v>
      </c>
      <c r="G824" s="45">
        <v>0</v>
      </c>
      <c r="J824" s="34"/>
      <c r="K824" s="34">
        <v>1</v>
      </c>
      <c r="M824" s="23"/>
      <c r="N824" s="21" t="str">
        <f t="shared" si="70"/>
        <v>El Tecal S.A.</v>
      </c>
      <c r="O824" s="21"/>
      <c r="P824" s="40">
        <f t="shared" si="71"/>
        <v>3.2850000000000001</v>
      </c>
      <c r="Q824" s="45">
        <f t="shared" si="72"/>
        <v>0</v>
      </c>
      <c r="R824" s="41">
        <f t="shared" si="73"/>
        <v>0</v>
      </c>
    </row>
    <row r="825" spans="3:18" x14ac:dyDescent="0.25">
      <c r="C825" s="19" t="s">
        <v>217</v>
      </c>
      <c r="D825" s="19"/>
      <c r="E825" s="45">
        <v>31.610499999999998</v>
      </c>
      <c r="F825" s="45">
        <v>0</v>
      </c>
      <c r="G825" s="45">
        <v>0</v>
      </c>
      <c r="J825" s="34"/>
      <c r="K825" s="34">
        <v>1</v>
      </c>
      <c r="M825" s="23"/>
      <c r="N825" s="21" t="str">
        <f t="shared" si="70"/>
        <v>Energy&amp;Palma</v>
      </c>
      <c r="O825" s="21"/>
      <c r="P825" s="40">
        <f t="shared" si="71"/>
        <v>31.610499999999998</v>
      </c>
      <c r="Q825" s="45">
        <f t="shared" si="72"/>
        <v>0</v>
      </c>
      <c r="R825" s="41">
        <f t="shared" si="73"/>
        <v>0</v>
      </c>
    </row>
    <row r="826" spans="3:18" x14ac:dyDescent="0.25">
      <c r="C826" s="19" t="s">
        <v>1017</v>
      </c>
      <c r="D826" s="19"/>
      <c r="E826" s="45">
        <v>6.496E-3</v>
      </c>
      <c r="F826" s="45">
        <v>0</v>
      </c>
      <c r="G826" s="45">
        <v>0</v>
      </c>
      <c r="J826" s="34"/>
      <c r="K826" s="34">
        <v>1</v>
      </c>
      <c r="M826" s="23"/>
      <c r="N826" s="21" t="str">
        <f t="shared" si="70"/>
        <v>Holcim Ecuador S.A. VN- US$ 0.5</v>
      </c>
      <c r="O826" s="21"/>
      <c r="P826" s="40">
        <f t="shared" si="71"/>
        <v>6.496E-3</v>
      </c>
      <c r="Q826" s="45">
        <f t="shared" si="72"/>
        <v>0</v>
      </c>
      <c r="R826" s="41">
        <f t="shared" si="73"/>
        <v>0</v>
      </c>
    </row>
    <row r="827" spans="3:18" x14ac:dyDescent="0.25">
      <c r="C827" s="19" t="s">
        <v>1018</v>
      </c>
      <c r="D827" s="19"/>
      <c r="E827" s="45">
        <v>1146.929504</v>
      </c>
      <c r="F827" s="45">
        <v>4.3999999999999997E-2</v>
      </c>
      <c r="G827" s="45">
        <v>0.14719513000000001</v>
      </c>
      <c r="J827" s="34"/>
      <c r="K827" s="34">
        <v>1</v>
      </c>
      <c r="M827" s="23"/>
      <c r="N827" s="21" t="str">
        <f t="shared" si="70"/>
        <v>Holcim Ecuador S.A. VN- US$ 5</v>
      </c>
      <c r="O827" s="21"/>
      <c r="P827" s="40">
        <f t="shared" si="71"/>
        <v>1146.929504</v>
      </c>
      <c r="Q827" s="45">
        <f t="shared" si="72"/>
        <v>4.3999999999999997E-2</v>
      </c>
      <c r="R827" s="41">
        <f t="shared" si="73"/>
        <v>0.14719513000000001</v>
      </c>
    </row>
    <row r="828" spans="3:18" x14ac:dyDescent="0.25">
      <c r="C828" s="19" t="s">
        <v>1019</v>
      </c>
      <c r="D828" s="19"/>
      <c r="E828" s="45">
        <v>1.17012E-3</v>
      </c>
      <c r="F828" s="45">
        <v>0</v>
      </c>
      <c r="G828" s="45">
        <v>0</v>
      </c>
      <c r="J828" s="34"/>
      <c r="K828" s="34">
        <v>1</v>
      </c>
      <c r="M828" s="23"/>
      <c r="N828" s="21" t="str">
        <f t="shared" si="70"/>
        <v>Holcim Ecuador S.A. VN- US$0.0005</v>
      </c>
      <c r="O828" s="21"/>
      <c r="P828" s="40">
        <f t="shared" si="71"/>
        <v>1.17012E-3</v>
      </c>
      <c r="Q828" s="45">
        <f t="shared" si="72"/>
        <v>0</v>
      </c>
      <c r="R828" s="41">
        <f t="shared" si="73"/>
        <v>0</v>
      </c>
    </row>
    <row r="829" spans="3:18" x14ac:dyDescent="0.25">
      <c r="C829" s="19" t="s">
        <v>218</v>
      </c>
      <c r="D829" s="19"/>
      <c r="E829" s="45">
        <v>352.21499999999997</v>
      </c>
      <c r="F829" s="45">
        <v>3.0000000000000001E-3</v>
      </c>
      <c r="G829" s="45">
        <v>7.1059199999999999E-3</v>
      </c>
      <c r="J829" s="34"/>
      <c r="K829" s="34">
        <v>1</v>
      </c>
      <c r="M829" s="23"/>
      <c r="N829" s="21" t="str">
        <f t="shared" si="70"/>
        <v>Holding Tonicorp</v>
      </c>
      <c r="O829" s="21"/>
      <c r="P829" s="40">
        <f t="shared" si="71"/>
        <v>352.21499999999997</v>
      </c>
      <c r="Q829" s="45">
        <f t="shared" si="72"/>
        <v>3.0000000000000001E-3</v>
      </c>
      <c r="R829" s="41">
        <f t="shared" si="73"/>
        <v>7.1059199999999999E-3</v>
      </c>
    </row>
    <row r="830" spans="3:18" x14ac:dyDescent="0.25">
      <c r="C830" s="19" t="s">
        <v>219</v>
      </c>
      <c r="D830" s="19"/>
      <c r="E830" s="45">
        <v>15.196199999999999</v>
      </c>
      <c r="F830" s="45">
        <v>3.0000000000000001E-3</v>
      </c>
      <c r="G830" s="45">
        <v>7.1036000000000007E-3</v>
      </c>
      <c r="J830" s="34"/>
      <c r="K830" s="34">
        <v>1</v>
      </c>
      <c r="M830" s="23"/>
      <c r="N830" s="21" t="str">
        <f t="shared" si="70"/>
        <v>Hotel Colón Internacional C.A.</v>
      </c>
      <c r="O830" s="21"/>
      <c r="P830" s="40">
        <f t="shared" si="71"/>
        <v>15.196199999999999</v>
      </c>
      <c r="Q830" s="45">
        <f t="shared" si="72"/>
        <v>3.0000000000000001E-3</v>
      </c>
      <c r="R830" s="41">
        <f t="shared" si="73"/>
        <v>7.1036000000000007E-3</v>
      </c>
    </row>
    <row r="831" spans="3:18" x14ac:dyDescent="0.25">
      <c r="C831" s="19" t="s">
        <v>220</v>
      </c>
      <c r="D831" s="19"/>
      <c r="E831" s="45">
        <v>19.3</v>
      </c>
      <c r="F831" s="45">
        <v>7.0000000000000001E-3</v>
      </c>
      <c r="G831" s="45">
        <v>1.2021E-2</v>
      </c>
      <c r="J831" s="34"/>
      <c r="K831" s="34">
        <v>1</v>
      </c>
      <c r="M831" s="23"/>
      <c r="N831" s="21" t="str">
        <f t="shared" si="70"/>
        <v>Industrias Ales C.A.</v>
      </c>
      <c r="O831" s="21"/>
      <c r="P831" s="40">
        <f t="shared" si="71"/>
        <v>19.3</v>
      </c>
      <c r="Q831" s="45">
        <f t="shared" si="72"/>
        <v>7.0000000000000001E-3</v>
      </c>
      <c r="R831" s="41">
        <f t="shared" si="73"/>
        <v>1.2021E-2</v>
      </c>
    </row>
    <row r="832" spans="3:18" x14ac:dyDescent="0.25">
      <c r="C832" s="19" t="s">
        <v>221</v>
      </c>
      <c r="D832" s="19"/>
      <c r="E832" s="45">
        <v>28.927999999999997</v>
      </c>
      <c r="F832" s="45">
        <v>2E-3</v>
      </c>
      <c r="G832" s="45">
        <v>0.10964389999999999</v>
      </c>
      <c r="J832" s="34"/>
      <c r="K832" s="34">
        <v>1</v>
      </c>
      <c r="M832" s="23"/>
      <c r="N832" s="21" t="str">
        <f t="shared" si="70"/>
        <v>Ingenio Azucarero del Norte Compañía de Economía Mixta</v>
      </c>
      <c r="O832" s="21"/>
      <c r="P832" s="40">
        <f t="shared" si="71"/>
        <v>28.927999999999997</v>
      </c>
      <c r="Q832" s="45">
        <f t="shared" si="72"/>
        <v>2E-3</v>
      </c>
      <c r="R832" s="41">
        <f t="shared" si="73"/>
        <v>0.10964389999999999</v>
      </c>
    </row>
    <row r="833" spans="3:18" x14ac:dyDescent="0.25">
      <c r="C833" s="19" t="s">
        <v>222</v>
      </c>
      <c r="D833" s="19"/>
      <c r="E833" s="45">
        <v>65.45</v>
      </c>
      <c r="F833" s="45">
        <v>1.2E-2</v>
      </c>
      <c r="G833" s="45">
        <v>0.13182514000000001</v>
      </c>
      <c r="J833" s="34"/>
      <c r="K833" s="34">
        <v>1</v>
      </c>
      <c r="M833" s="23"/>
      <c r="N833" s="21" t="str">
        <f t="shared" si="70"/>
        <v>Inversancarlos S.A.</v>
      </c>
      <c r="O833" s="21"/>
      <c r="P833" s="40">
        <f t="shared" si="71"/>
        <v>65.45</v>
      </c>
      <c r="Q833" s="45">
        <f t="shared" si="72"/>
        <v>1.2E-2</v>
      </c>
      <c r="R833" s="41">
        <f t="shared" si="73"/>
        <v>0.13182514000000001</v>
      </c>
    </row>
    <row r="834" spans="3:18" x14ac:dyDescent="0.25">
      <c r="C834" s="19" t="s">
        <v>1020</v>
      </c>
      <c r="D834" s="19"/>
      <c r="E834" s="45">
        <v>3.15</v>
      </c>
      <c r="F834" s="45">
        <v>1E-3</v>
      </c>
      <c r="G834" s="45">
        <v>0.69299999999999995</v>
      </c>
      <c r="J834" s="34"/>
      <c r="K834" s="34">
        <v>1</v>
      </c>
      <c r="M834" s="23"/>
      <c r="N834" s="21" t="str">
        <f t="shared" si="70"/>
        <v>La Campiña Forestal S.A. (Stronforest)</v>
      </c>
      <c r="O834" s="21"/>
      <c r="P834" s="40">
        <f t="shared" si="71"/>
        <v>3.15</v>
      </c>
      <c r="Q834" s="45">
        <f t="shared" si="72"/>
        <v>1E-3</v>
      </c>
      <c r="R834" s="41">
        <f t="shared" si="73"/>
        <v>0.69299999999999995</v>
      </c>
    </row>
    <row r="835" spans="3:18" x14ac:dyDescent="0.25">
      <c r="C835" s="19" t="s">
        <v>1021</v>
      </c>
      <c r="D835" s="19"/>
      <c r="E835" s="45">
        <v>3.6</v>
      </c>
      <c r="F835" s="45">
        <v>2E-3</v>
      </c>
      <c r="G835" s="45">
        <v>0.36180000000000001</v>
      </c>
      <c r="J835" s="34"/>
      <c r="K835" s="34">
        <v>1</v>
      </c>
      <c r="M835" s="23"/>
      <c r="N835" s="21" t="str">
        <f t="shared" si="70"/>
        <v>La Colina Forestal S.A. (Hillforest)</v>
      </c>
      <c r="O835" s="21"/>
      <c r="P835" s="40">
        <f t="shared" si="71"/>
        <v>3.6</v>
      </c>
      <c r="Q835" s="45">
        <f t="shared" si="72"/>
        <v>2E-3</v>
      </c>
      <c r="R835" s="41">
        <f t="shared" si="73"/>
        <v>0.36180000000000001</v>
      </c>
    </row>
    <row r="836" spans="3:18" x14ac:dyDescent="0.25">
      <c r="C836" s="19" t="s">
        <v>1022</v>
      </c>
      <c r="D836" s="19"/>
      <c r="E836" s="45">
        <v>5.0750000000000002</v>
      </c>
      <c r="F836" s="45">
        <v>1E-3</v>
      </c>
      <c r="G836" s="45">
        <v>2.8999999999999998E-3</v>
      </c>
      <c r="J836" s="34"/>
      <c r="K836" s="34">
        <v>1</v>
      </c>
      <c r="M836" s="23"/>
      <c r="N836" s="21" t="str">
        <f t="shared" si="70"/>
        <v>La Cumbre Forestal S.A. (Peakforest)</v>
      </c>
      <c r="O836" s="21"/>
      <c r="P836" s="40">
        <f t="shared" si="71"/>
        <v>5.0750000000000002</v>
      </c>
      <c r="Q836" s="45">
        <f t="shared" si="72"/>
        <v>1E-3</v>
      </c>
      <c r="R836" s="41">
        <f t="shared" si="73"/>
        <v>2.8999999999999998E-3</v>
      </c>
    </row>
    <row r="837" spans="3:18" x14ac:dyDescent="0.25">
      <c r="C837" s="19" t="s">
        <v>1023</v>
      </c>
      <c r="D837" s="19"/>
      <c r="E837" s="45">
        <v>7.125</v>
      </c>
      <c r="F837" s="45">
        <v>0.01</v>
      </c>
      <c r="G837" s="45">
        <v>8.8313050000000004E-2</v>
      </c>
      <c r="J837" s="34"/>
      <c r="K837" s="34">
        <v>1</v>
      </c>
      <c r="M837" s="23"/>
      <c r="N837" s="21" t="str">
        <f t="shared" si="70"/>
        <v>La Ensenada Forestal S.A. (Coveforest)</v>
      </c>
      <c r="O837" s="21"/>
      <c r="P837" s="40">
        <f t="shared" si="71"/>
        <v>7.125</v>
      </c>
      <c r="Q837" s="45">
        <f t="shared" si="72"/>
        <v>0.01</v>
      </c>
      <c r="R837" s="41">
        <f t="shared" si="73"/>
        <v>8.8313050000000004E-2</v>
      </c>
    </row>
    <row r="838" spans="3:18" x14ac:dyDescent="0.25">
      <c r="C838" s="19" t="s">
        <v>1024</v>
      </c>
      <c r="D838" s="19"/>
      <c r="E838" s="45">
        <v>3.2250000000000001</v>
      </c>
      <c r="F838" s="45">
        <v>1E-3</v>
      </c>
      <c r="G838" s="45">
        <v>2.15E-3</v>
      </c>
      <c r="J838" s="34"/>
      <c r="K838" s="34">
        <v>1</v>
      </c>
      <c r="M838" s="23"/>
      <c r="N838" s="21" t="str">
        <f t="shared" si="70"/>
        <v>La Estancia Forestal S.A. (Forestead)</v>
      </c>
      <c r="O838" s="21"/>
      <c r="P838" s="40">
        <f t="shared" si="71"/>
        <v>3.2250000000000001</v>
      </c>
      <c r="Q838" s="45">
        <f t="shared" si="72"/>
        <v>1E-3</v>
      </c>
      <c r="R838" s="41">
        <f t="shared" si="73"/>
        <v>2.15E-3</v>
      </c>
    </row>
    <row r="839" spans="3:18" x14ac:dyDescent="0.25">
      <c r="C839" s="19" t="s">
        <v>1025</v>
      </c>
      <c r="D839" s="19"/>
      <c r="E839" s="45">
        <v>3.06</v>
      </c>
      <c r="F839" s="45">
        <v>2E-3</v>
      </c>
      <c r="G839" s="45">
        <v>3.4000000000000002E-2</v>
      </c>
      <c r="J839" s="34"/>
      <c r="K839" s="34">
        <v>1</v>
      </c>
      <c r="M839" s="23"/>
      <c r="N839" s="21" t="str">
        <f t="shared" si="70"/>
        <v>La Reserva Forestal S.A. Reforest</v>
      </c>
      <c r="O839" s="21"/>
      <c r="P839" s="40">
        <f t="shared" si="71"/>
        <v>3.06</v>
      </c>
      <c r="Q839" s="45">
        <f t="shared" si="72"/>
        <v>2E-3</v>
      </c>
      <c r="R839" s="41">
        <f t="shared" si="73"/>
        <v>3.4000000000000002E-2</v>
      </c>
    </row>
    <row r="840" spans="3:18" x14ac:dyDescent="0.25">
      <c r="C840" s="19" t="s">
        <v>1026</v>
      </c>
      <c r="D840" s="19"/>
      <c r="E840" s="45">
        <v>4.08</v>
      </c>
      <c r="F840" s="45">
        <v>4.0000000000000001E-3</v>
      </c>
      <c r="G840" s="45">
        <v>0.41820000000000002</v>
      </c>
      <c r="J840" s="34"/>
      <c r="K840" s="34">
        <v>1</v>
      </c>
      <c r="M840" s="23"/>
      <c r="N840" s="21" t="str">
        <f t="shared" si="70"/>
        <v>La Sabana Forestal S.A. (Plainforest)</v>
      </c>
      <c r="O840" s="21"/>
      <c r="P840" s="40">
        <f t="shared" si="71"/>
        <v>4.08</v>
      </c>
      <c r="Q840" s="45">
        <f t="shared" si="72"/>
        <v>4.0000000000000001E-3</v>
      </c>
      <c r="R840" s="41">
        <f t="shared" si="73"/>
        <v>0.41820000000000002</v>
      </c>
    </row>
    <row r="841" spans="3:18" x14ac:dyDescent="0.25">
      <c r="C841" s="19" t="s">
        <v>1027</v>
      </c>
      <c r="D841" s="19"/>
      <c r="E841" s="45">
        <v>4.5599999999999996</v>
      </c>
      <c r="F841" s="45">
        <v>6.0000000000000001E-3</v>
      </c>
      <c r="G841" s="45">
        <v>2.13864E-2</v>
      </c>
      <c r="J841" s="34"/>
      <c r="K841" s="34">
        <v>1</v>
      </c>
      <c r="M841" s="23"/>
      <c r="N841" s="21" t="str">
        <f t="shared" si="70"/>
        <v>La Vanguardia Forestal S.A. (Vanguarforest)</v>
      </c>
      <c r="O841" s="21"/>
      <c r="P841" s="40">
        <f t="shared" si="71"/>
        <v>4.5599999999999996</v>
      </c>
      <c r="Q841" s="45">
        <f t="shared" si="72"/>
        <v>6.0000000000000001E-3</v>
      </c>
      <c r="R841" s="41">
        <f t="shared" si="73"/>
        <v>2.13864E-2</v>
      </c>
    </row>
    <row r="842" spans="3:18" x14ac:dyDescent="0.25">
      <c r="C842" s="19" t="s">
        <v>223</v>
      </c>
      <c r="D842" s="19"/>
      <c r="E842" s="45">
        <v>3.2</v>
      </c>
      <c r="F842" s="45">
        <v>1E-3</v>
      </c>
      <c r="G842" s="45">
        <v>1.8E-3</v>
      </c>
      <c r="J842" s="34"/>
      <c r="K842" s="34">
        <v>1</v>
      </c>
      <c r="M842" s="23"/>
      <c r="N842" s="21" t="str">
        <f t="shared" si="70"/>
        <v>Meriza S.A</v>
      </c>
      <c r="O842" s="21"/>
      <c r="P842" s="40">
        <f t="shared" si="71"/>
        <v>3.2</v>
      </c>
      <c r="Q842" s="45">
        <f t="shared" si="72"/>
        <v>1E-3</v>
      </c>
      <c r="R842" s="41">
        <f t="shared" si="73"/>
        <v>1.8E-3</v>
      </c>
    </row>
    <row r="843" spans="3:18" x14ac:dyDescent="0.25">
      <c r="C843" s="19" t="s">
        <v>224</v>
      </c>
      <c r="D843" s="19"/>
      <c r="E843" s="45">
        <v>5.28</v>
      </c>
      <c r="F843" s="45">
        <v>0.10199999999999999</v>
      </c>
      <c r="G843" s="45">
        <v>9.507140000000007E-2</v>
      </c>
      <c r="J843" s="34"/>
      <c r="K843" s="34">
        <v>1</v>
      </c>
      <c r="M843" s="23"/>
      <c r="N843" s="21" t="str">
        <f t="shared" si="70"/>
        <v>Natluk S.A.</v>
      </c>
      <c r="O843" s="21"/>
      <c r="P843" s="40">
        <f t="shared" si="71"/>
        <v>5.28</v>
      </c>
      <c r="Q843" s="45">
        <f t="shared" si="72"/>
        <v>0.10199999999999999</v>
      </c>
      <c r="R843" s="41">
        <f t="shared" si="73"/>
        <v>9.507140000000007E-2</v>
      </c>
    </row>
    <row r="844" spans="3:18" x14ac:dyDescent="0.25">
      <c r="C844" s="19" t="s">
        <v>225</v>
      </c>
      <c r="D844" s="19"/>
      <c r="E844" s="45">
        <v>243.08</v>
      </c>
      <c r="F844" s="45">
        <v>5.7000000000000002E-2</v>
      </c>
      <c r="G844" s="45">
        <v>1.2428673499999998</v>
      </c>
      <c r="J844" s="34"/>
      <c r="K844" s="34">
        <v>1</v>
      </c>
      <c r="M844" s="23"/>
      <c r="N844" s="21" t="str">
        <f t="shared" si="70"/>
        <v>Produbanco S.A.</v>
      </c>
      <c r="O844" s="21"/>
      <c r="P844" s="40">
        <f t="shared" si="71"/>
        <v>243.08</v>
      </c>
      <c r="Q844" s="45">
        <f t="shared" si="72"/>
        <v>5.7000000000000002E-2</v>
      </c>
      <c r="R844" s="41">
        <f t="shared" si="73"/>
        <v>1.2428673499999998</v>
      </c>
    </row>
    <row r="845" spans="3:18" x14ac:dyDescent="0.25">
      <c r="C845" s="19" t="s">
        <v>1028</v>
      </c>
      <c r="D845" s="19"/>
      <c r="E845" s="45">
        <v>6.4025285999999992</v>
      </c>
      <c r="F845" s="45">
        <v>0</v>
      </c>
      <c r="G845" s="45">
        <v>0</v>
      </c>
      <c r="J845" s="34"/>
      <c r="K845" s="34">
        <v>1</v>
      </c>
      <c r="M845" s="23"/>
      <c r="N845" s="21" t="str">
        <f t="shared" si="70"/>
        <v>Recycob S.A.</v>
      </c>
      <c r="O845" s="21"/>
      <c r="P845" s="40">
        <f t="shared" si="71"/>
        <v>6.4025285999999992</v>
      </c>
      <c r="Q845" s="45">
        <f t="shared" si="72"/>
        <v>0</v>
      </c>
      <c r="R845" s="41">
        <f t="shared" si="73"/>
        <v>0</v>
      </c>
    </row>
    <row r="846" spans="3:18" x14ac:dyDescent="0.25">
      <c r="C846" s="19" t="s">
        <v>226</v>
      </c>
      <c r="D846" s="19"/>
      <c r="E846" s="45">
        <v>3.1490100000000001</v>
      </c>
      <c r="F846" s="45">
        <v>0.01</v>
      </c>
      <c r="G846" s="45">
        <v>0.59180557999999994</v>
      </c>
      <c r="J846" s="34"/>
      <c r="K846" s="34">
        <v>1</v>
      </c>
      <c r="M846" s="23"/>
      <c r="N846" s="21" t="str">
        <f t="shared" si="70"/>
        <v>Retratorec</v>
      </c>
      <c r="O846" s="21"/>
      <c r="P846" s="40">
        <f t="shared" si="71"/>
        <v>3.1490100000000001</v>
      </c>
      <c r="Q846" s="45">
        <f t="shared" si="72"/>
        <v>0.01</v>
      </c>
      <c r="R846" s="41">
        <f t="shared" si="73"/>
        <v>0.59180557999999994</v>
      </c>
    </row>
    <row r="847" spans="3:18" x14ac:dyDescent="0.25">
      <c r="C847" s="19" t="s">
        <v>1029</v>
      </c>
      <c r="D847" s="19"/>
      <c r="E847" s="45">
        <v>3.6</v>
      </c>
      <c r="F847" s="45">
        <v>6.0000000000000001E-3</v>
      </c>
      <c r="G847" s="45">
        <v>4.7039999999999998E-2</v>
      </c>
      <c r="J847" s="34"/>
      <c r="K847" s="34">
        <v>1</v>
      </c>
      <c r="M847" s="23"/>
      <c r="N847" s="21" t="str">
        <f t="shared" si="70"/>
        <v>Rio Congo Forestal C.A. (Conrioca)</v>
      </c>
      <c r="O847" s="21"/>
      <c r="P847" s="40">
        <f t="shared" si="71"/>
        <v>3.6</v>
      </c>
      <c r="Q847" s="45">
        <f t="shared" si="72"/>
        <v>6.0000000000000001E-3</v>
      </c>
      <c r="R847" s="41">
        <f t="shared" si="73"/>
        <v>4.7039999999999998E-2</v>
      </c>
    </row>
    <row r="848" spans="3:18" x14ac:dyDescent="0.25">
      <c r="C848" s="19" t="s">
        <v>1030</v>
      </c>
      <c r="D848" s="19"/>
      <c r="E848" s="45">
        <v>6.157</v>
      </c>
      <c r="F848" s="45">
        <v>5.0000000000000001E-3</v>
      </c>
      <c r="G848" s="45">
        <v>4.8986139999999997E-2</v>
      </c>
      <c r="J848" s="34"/>
      <c r="K848" s="34">
        <v>1</v>
      </c>
      <c r="M848" s="23"/>
      <c r="N848" s="21" t="str">
        <f t="shared" si="70"/>
        <v>Rio Grande Forestal S.A. (Riverforest)</v>
      </c>
      <c r="O848" s="21"/>
      <c r="P848" s="40">
        <f t="shared" si="71"/>
        <v>6.157</v>
      </c>
      <c r="Q848" s="45">
        <f t="shared" si="72"/>
        <v>5.0000000000000001E-3</v>
      </c>
      <c r="R848" s="41">
        <f t="shared" si="73"/>
        <v>4.8986139999999997E-2</v>
      </c>
    </row>
    <row r="849" spans="2:18" x14ac:dyDescent="0.25">
      <c r="C849" s="19" t="s">
        <v>227</v>
      </c>
      <c r="D849" s="19"/>
      <c r="E849" s="45">
        <v>98.67</v>
      </c>
      <c r="F849" s="45">
        <v>2.5000000000000001E-2</v>
      </c>
      <c r="G849" s="45">
        <v>0.32855366999999996</v>
      </c>
      <c r="J849" s="34"/>
      <c r="K849" s="34">
        <v>1</v>
      </c>
      <c r="M849" s="23"/>
      <c r="N849" s="21" t="str">
        <f t="shared" si="70"/>
        <v>Sociedad Agrícola e Industrial San Carlos S.A.</v>
      </c>
      <c r="O849" s="21"/>
      <c r="P849" s="40">
        <f t="shared" si="71"/>
        <v>98.67</v>
      </c>
      <c r="Q849" s="45">
        <f t="shared" si="72"/>
        <v>2.5000000000000001E-2</v>
      </c>
      <c r="R849" s="41">
        <f t="shared" si="73"/>
        <v>0.32855366999999996</v>
      </c>
    </row>
    <row r="850" spans="2:18" x14ac:dyDescent="0.25">
      <c r="C850" s="19" t="s">
        <v>1031</v>
      </c>
      <c r="D850" s="19"/>
      <c r="E850" s="45">
        <v>288.0636715</v>
      </c>
      <c r="F850" s="45">
        <v>4.5999999999999999E-2</v>
      </c>
      <c r="G850" s="45">
        <v>1.5984100000000001E-2</v>
      </c>
      <c r="J850" s="34"/>
      <c r="K850" s="34">
        <v>1</v>
      </c>
      <c r="M850" s="23"/>
      <c r="N850" s="21" t="str">
        <f t="shared" si="70"/>
        <v>Superdeporte</v>
      </c>
      <c r="O850" s="21"/>
      <c r="P850" s="40">
        <f t="shared" si="71"/>
        <v>288.0636715</v>
      </c>
      <c r="Q850" s="45">
        <f t="shared" si="72"/>
        <v>4.5999999999999999E-2</v>
      </c>
      <c r="R850" s="41">
        <f t="shared" si="73"/>
        <v>1.5984100000000001E-2</v>
      </c>
    </row>
    <row r="851" spans="2:18" x14ac:dyDescent="0.25">
      <c r="C851" s="19" t="s">
        <v>228</v>
      </c>
      <c r="D851" s="19"/>
      <c r="E851" s="45">
        <v>109.12725</v>
      </c>
      <c r="F851" s="45">
        <v>0.09</v>
      </c>
      <c r="G851" s="45">
        <v>3.117375E-2</v>
      </c>
      <c r="J851" s="34"/>
      <c r="K851" s="34">
        <v>1</v>
      </c>
      <c r="M851" s="23"/>
      <c r="N851" s="21" t="str">
        <f t="shared" si="70"/>
        <v>Surpapelcorp S.A.</v>
      </c>
      <c r="O851" s="21"/>
      <c r="P851" s="40">
        <f t="shared" si="71"/>
        <v>109.12725</v>
      </c>
      <c r="Q851" s="45">
        <f t="shared" si="72"/>
        <v>0.09</v>
      </c>
      <c r="R851" s="41">
        <f t="shared" si="73"/>
        <v>3.117375E-2</v>
      </c>
    </row>
    <row r="852" spans="2:18" x14ac:dyDescent="0.25">
      <c r="C852" s="19" t="s">
        <v>1032</v>
      </c>
      <c r="D852" s="19"/>
      <c r="E852" s="45">
        <v>6.7268404999999998</v>
      </c>
      <c r="F852" s="45">
        <v>5.0000000000000001E-3</v>
      </c>
      <c r="G852" s="45">
        <v>2.0206169699999998</v>
      </c>
      <c r="J852" s="34"/>
      <c r="K852" s="34">
        <v>1</v>
      </c>
      <c r="M852" s="23"/>
      <c r="N852" s="21" t="str">
        <f t="shared" si="70"/>
        <v>Tecateak S.A.</v>
      </c>
      <c r="O852" s="21"/>
      <c r="P852" s="40">
        <f t="shared" si="71"/>
        <v>6.7268404999999998</v>
      </c>
      <c r="Q852" s="45">
        <f t="shared" si="72"/>
        <v>5.0000000000000001E-3</v>
      </c>
      <c r="R852" s="41">
        <f t="shared" si="73"/>
        <v>2.0206169699999998</v>
      </c>
    </row>
    <row r="853" spans="2:18" x14ac:dyDescent="0.25">
      <c r="C853" s="19" t="s">
        <v>229</v>
      </c>
      <c r="D853" s="19"/>
      <c r="E853" s="45">
        <v>260.72153959999997</v>
      </c>
      <c r="F853" s="45">
        <v>0</v>
      </c>
      <c r="G853" s="45">
        <v>0</v>
      </c>
      <c r="I853" s="28"/>
      <c r="J853" s="60" t="s">
        <v>82</v>
      </c>
      <c r="K853" s="34">
        <v>1</v>
      </c>
      <c r="N853" s="21" t="str">
        <f t="shared" si="70"/>
        <v>Unacem Ecuador S.A.</v>
      </c>
      <c r="O853" s="21"/>
      <c r="P853" s="40">
        <f t="shared" ref="P853" si="74">E853/K853</f>
        <v>260.72153959999997</v>
      </c>
      <c r="Q853" s="45">
        <f t="shared" ref="Q853" si="75">F853</f>
        <v>0</v>
      </c>
      <c r="R853" s="41">
        <f t="shared" ref="R853" si="76">G853/K853</f>
        <v>0</v>
      </c>
    </row>
    <row r="854" spans="2:18" x14ac:dyDescent="0.25">
      <c r="C854" s="19" t="s">
        <v>1033</v>
      </c>
      <c r="D854" s="19"/>
      <c r="E854" s="45">
        <v>4.76</v>
      </c>
      <c r="F854" s="45">
        <v>8.9999999999999993E-3</v>
      </c>
      <c r="G854" s="45">
        <v>6.8104399999999995E-2</v>
      </c>
      <c r="J854" s="34"/>
      <c r="K854" s="34">
        <v>1</v>
      </c>
      <c r="M854" s="23"/>
      <c r="N854" s="21" t="str">
        <f>C854</f>
        <v>Valle Grande Forestal S.A. (Valleyeforest)</v>
      </c>
      <c r="O854" s="21"/>
      <c r="P854" s="40">
        <f>E854/K854</f>
        <v>4.76</v>
      </c>
      <c r="Q854" s="45">
        <f t="shared" si="72"/>
        <v>8.9999999999999993E-3</v>
      </c>
      <c r="R854" s="41">
        <f t="shared" si="73"/>
        <v>6.8104399999999995E-2</v>
      </c>
    </row>
    <row r="855" spans="2:18" x14ac:dyDescent="0.25">
      <c r="B855" s="60" t="s">
        <v>114</v>
      </c>
      <c r="C855" s="26"/>
      <c r="D855" s="24"/>
      <c r="E855" s="46"/>
      <c r="F855" s="46"/>
      <c r="G855" s="46"/>
      <c r="I855" s="28" t="s">
        <v>114</v>
      </c>
      <c r="J855" s="34"/>
      <c r="K855" s="34"/>
      <c r="M855" s="60" t="s">
        <v>114</v>
      </c>
      <c r="N855" s="21"/>
      <c r="O855" s="21"/>
      <c r="P855" s="40"/>
      <c r="Q855" s="45"/>
      <c r="R855" s="41"/>
    </row>
    <row r="856" spans="2:18" x14ac:dyDescent="0.25">
      <c r="B856" s="20"/>
      <c r="C856" s="21" t="s">
        <v>230</v>
      </c>
      <c r="D856" s="21"/>
      <c r="E856" s="41">
        <v>176393029936.88</v>
      </c>
      <c r="F856" s="41">
        <v>1701357</v>
      </c>
      <c r="G856" s="41">
        <v>34494671027.440002</v>
      </c>
      <c r="J856" s="34"/>
      <c r="K856" s="34">
        <v>18.906400000000001</v>
      </c>
      <c r="M856" s="23"/>
      <c r="N856" s="21" t="str">
        <f>C856</f>
        <v>ARCA CONTINENTAL, S.A.B. DE C.V.</v>
      </c>
      <c r="O856" s="21"/>
      <c r="P856" s="40">
        <f>E856/K856</f>
        <v>9329805247.7933388</v>
      </c>
      <c r="Q856" s="45">
        <f>F856</f>
        <v>1701357</v>
      </c>
      <c r="R856" s="41">
        <f>G856/K856</f>
        <v>1824497050.0698175</v>
      </c>
    </row>
    <row r="857" spans="2:18" x14ac:dyDescent="0.25">
      <c r="B857" s="20"/>
      <c r="C857" s="21" t="s">
        <v>231</v>
      </c>
      <c r="D857" s="21"/>
      <c r="E857" s="41">
        <v>3761158127.8999996</v>
      </c>
      <c r="F857" s="41">
        <v>502</v>
      </c>
      <c r="G857" s="41">
        <v>610469786.39999998</v>
      </c>
      <c r="J857" s="34"/>
      <c r="K857" s="34">
        <v>18.906400000000001</v>
      </c>
      <c r="M857" s="23"/>
      <c r="N857" s="21" t="str">
        <f t="shared" ref="N857:N920" si="77">C857</f>
        <v>ACCEL, S.A.B. DE C.V.</v>
      </c>
      <c r="O857" s="21"/>
      <c r="P857" s="40">
        <f t="shared" ref="P857:P920" si="78">E857/K857</f>
        <v>198935711.07667241</v>
      </c>
      <c r="Q857" s="45">
        <f t="shared" ref="Q857:R920" si="79">F857</f>
        <v>502</v>
      </c>
      <c r="R857" s="41">
        <f t="shared" ref="R857:R920" si="80">G857/K857</f>
        <v>32289054.838573176</v>
      </c>
    </row>
    <row r="858" spans="2:18" x14ac:dyDescent="0.25">
      <c r="B858" s="20"/>
      <c r="C858" s="21" t="s">
        <v>232</v>
      </c>
      <c r="D858" s="21"/>
      <c r="E858" s="41">
        <v>6371000000</v>
      </c>
      <c r="F858" s="41">
        <v>2254</v>
      </c>
      <c r="G858" s="41">
        <v>292137276.69999999</v>
      </c>
      <c r="J858" s="34"/>
      <c r="K858" s="34">
        <v>18.906400000000001</v>
      </c>
      <c r="M858" s="23"/>
      <c r="N858" s="21" t="str">
        <f t="shared" si="77"/>
        <v>CORPORACION ACTINVER, S.A.B. DE C.V.</v>
      </c>
      <c r="O858" s="21"/>
      <c r="P858" s="40">
        <f t="shared" si="78"/>
        <v>336975838.86937755</v>
      </c>
      <c r="Q858" s="45">
        <f t="shared" si="79"/>
        <v>2254</v>
      </c>
      <c r="R858" s="41">
        <f t="shared" si="80"/>
        <v>15451766.423010197</v>
      </c>
    </row>
    <row r="859" spans="2:18" x14ac:dyDescent="0.25">
      <c r="B859" s="20"/>
      <c r="C859" s="21" t="s">
        <v>233</v>
      </c>
      <c r="D859" s="21"/>
      <c r="E859" s="41">
        <v>10670208153.720001</v>
      </c>
      <c r="F859" s="41">
        <v>251911</v>
      </c>
      <c r="G859" s="41">
        <v>1073022571</v>
      </c>
      <c r="J859" s="34"/>
      <c r="K859" s="34">
        <v>18.906400000000001</v>
      </c>
      <c r="M859" s="23"/>
      <c r="N859" s="21" t="str">
        <f t="shared" si="77"/>
        <v>GRUPO AEROMÉXICO, S.A.B. DE C.V.</v>
      </c>
      <c r="O859" s="21"/>
      <c r="P859" s="40">
        <f t="shared" si="78"/>
        <v>564370168.49955571</v>
      </c>
      <c r="Q859" s="45">
        <f t="shared" si="79"/>
        <v>251911</v>
      </c>
      <c r="R859" s="41">
        <f t="shared" si="80"/>
        <v>56754462.562941648</v>
      </c>
    </row>
    <row r="860" spans="2:18" x14ac:dyDescent="0.25">
      <c r="B860" s="20"/>
      <c r="C860" s="21" t="s">
        <v>234</v>
      </c>
      <c r="D860" s="21"/>
      <c r="E860" s="41">
        <v>0</v>
      </c>
      <c r="F860" s="41">
        <v>0</v>
      </c>
      <c r="G860" s="41">
        <v>0</v>
      </c>
      <c r="J860" s="34"/>
      <c r="K860" s="34">
        <v>18.906400000000001</v>
      </c>
      <c r="M860" s="23"/>
      <c r="N860" s="21" t="str">
        <f t="shared" si="77"/>
        <v>AGRO INDUSTRIAL EXPORTADORA, S.A. DE C.V.</v>
      </c>
      <c r="O860" s="21"/>
      <c r="P860" s="40">
        <f t="shared" si="78"/>
        <v>0</v>
      </c>
      <c r="Q860" s="45">
        <f t="shared" si="79"/>
        <v>0</v>
      </c>
      <c r="R860" s="41">
        <f t="shared" si="80"/>
        <v>0</v>
      </c>
    </row>
    <row r="861" spans="2:18" x14ac:dyDescent="0.25">
      <c r="B861" s="20"/>
      <c r="C861" s="21" t="s">
        <v>235</v>
      </c>
      <c r="D861" s="21"/>
      <c r="E861" s="41">
        <v>7808933040.039999</v>
      </c>
      <c r="F861" s="41">
        <v>127178</v>
      </c>
      <c r="G861" s="41">
        <v>1753346490</v>
      </c>
      <c r="J861" s="34"/>
      <c r="K861" s="34">
        <v>18.906400000000001</v>
      </c>
      <c r="M861" s="23"/>
      <c r="N861" s="21" t="str">
        <f t="shared" si="77"/>
        <v>GRUPO ROTOPLAS, S.A.B. DE C.V.</v>
      </c>
      <c r="O861" s="21"/>
      <c r="P861" s="40">
        <f t="shared" si="78"/>
        <v>413031197.90335542</v>
      </c>
      <c r="Q861" s="45">
        <f t="shared" si="79"/>
        <v>127178</v>
      </c>
      <c r="R861" s="41">
        <f t="shared" si="80"/>
        <v>92738252.12626411</v>
      </c>
    </row>
    <row r="862" spans="2:18" x14ac:dyDescent="0.25">
      <c r="B862" s="20"/>
      <c r="C862" s="21" t="s">
        <v>236</v>
      </c>
      <c r="D862" s="21"/>
      <c r="E862" s="41">
        <v>1348584548.4416759</v>
      </c>
      <c r="F862" s="41" t="s">
        <v>1044</v>
      </c>
      <c r="G862" s="41" t="s">
        <v>8</v>
      </c>
      <c r="J862" s="34"/>
      <c r="K862" s="34">
        <v>18.906400000000001</v>
      </c>
      <c r="M862" s="23"/>
      <c r="N862" s="21" t="str">
        <f t="shared" si="77"/>
        <v>ALTOS HORNOS DE MEXICO, S.A. DE C.V.</v>
      </c>
      <c r="O862" s="21"/>
      <c r="P862" s="40">
        <f t="shared" si="78"/>
        <v>71329525.898197219</v>
      </c>
      <c r="Q862" s="45" t="str">
        <f t="shared" si="79"/>
        <v>n.d</v>
      </c>
      <c r="R862" s="45" t="str">
        <f t="shared" si="79"/>
        <v>n.d.</v>
      </c>
    </row>
    <row r="863" spans="2:18" x14ac:dyDescent="0.25">
      <c r="B863" s="20"/>
      <c r="C863" s="21" t="s">
        <v>237</v>
      </c>
      <c r="D863" s="21"/>
      <c r="E863" s="41">
        <v>48674406058.900002</v>
      </c>
      <c r="F863" s="41">
        <v>98348</v>
      </c>
      <c r="G863" s="41">
        <v>1851241807.79</v>
      </c>
      <c r="J863" s="34"/>
      <c r="K863" s="34">
        <v>18.906400000000001</v>
      </c>
      <c r="M863" s="23"/>
      <c r="N863" s="21" t="str">
        <f t="shared" si="77"/>
        <v>ALEATICA, S.A.B. DE C.V.</v>
      </c>
      <c r="O863" s="21"/>
      <c r="P863" s="40">
        <f t="shared" si="78"/>
        <v>2574493613.7445521</v>
      </c>
      <c r="Q863" s="45">
        <f t="shared" si="79"/>
        <v>98348</v>
      </c>
      <c r="R863" s="41">
        <f t="shared" si="80"/>
        <v>97916145.209558666</v>
      </c>
    </row>
    <row r="864" spans="2:18" x14ac:dyDescent="0.25">
      <c r="B864" s="20"/>
      <c r="C864" s="21" t="s">
        <v>238</v>
      </c>
      <c r="D864" s="21"/>
      <c r="E864" s="41">
        <v>78635843193.600006</v>
      </c>
      <c r="F864" s="41">
        <v>3749395</v>
      </c>
      <c r="G864" s="41">
        <v>32798271808</v>
      </c>
      <c r="J864" s="34"/>
      <c r="K864" s="34">
        <v>18.906400000000001</v>
      </c>
      <c r="M864" s="23"/>
      <c r="N864" s="21" t="str">
        <f t="shared" si="77"/>
        <v>ALFA, S.A.B. DE C.V.</v>
      </c>
      <c r="O864" s="21"/>
      <c r="P864" s="40">
        <f t="shared" si="78"/>
        <v>4159218211.483942</v>
      </c>
      <c r="Q864" s="45">
        <f t="shared" si="79"/>
        <v>3749395</v>
      </c>
      <c r="R864" s="41">
        <f t="shared" si="80"/>
        <v>1734770861.0840771</v>
      </c>
    </row>
    <row r="865" spans="2:18" x14ac:dyDescent="0.25">
      <c r="B865" s="20"/>
      <c r="C865" s="21" t="s">
        <v>239</v>
      </c>
      <c r="D865" s="21"/>
      <c r="E865" s="41">
        <v>44196285593.660004</v>
      </c>
      <c r="F865" s="41">
        <v>1140284</v>
      </c>
      <c r="G865" s="41">
        <v>10562328905</v>
      </c>
      <c r="J865" s="34"/>
      <c r="K865" s="34">
        <v>18.906400000000001</v>
      </c>
      <c r="M865" s="23"/>
      <c r="N865" s="21" t="str">
        <f t="shared" si="77"/>
        <v>ALPEK, S.A.B. DE C.V.</v>
      </c>
      <c r="O865" s="21"/>
      <c r="P865" s="40">
        <f t="shared" si="78"/>
        <v>2337636228.6664834</v>
      </c>
      <c r="Q865" s="45">
        <f t="shared" si="79"/>
        <v>1140284</v>
      </c>
      <c r="R865" s="41">
        <f t="shared" si="80"/>
        <v>558664203.92036557</v>
      </c>
    </row>
    <row r="866" spans="2:18" x14ac:dyDescent="0.25">
      <c r="B866" s="20"/>
      <c r="C866" s="21" t="s">
        <v>240</v>
      </c>
      <c r="D866" s="21"/>
      <c r="E866" s="41">
        <v>41786377866.75</v>
      </c>
      <c r="F866" s="41">
        <v>1930525</v>
      </c>
      <c r="G866" s="41">
        <v>23241418928.5</v>
      </c>
      <c r="J866" s="34"/>
      <c r="K866" s="34">
        <v>18.906400000000001</v>
      </c>
      <c r="M866" s="23"/>
      <c r="N866" s="21" t="str">
        <f t="shared" si="77"/>
        <v>ALSEA, S.A.B. DE C.V.</v>
      </c>
      <c r="O866" s="21"/>
      <c r="P866" s="40">
        <f t="shared" si="78"/>
        <v>2210171046.14046</v>
      </c>
      <c r="Q866" s="45">
        <f t="shared" si="79"/>
        <v>1930525</v>
      </c>
      <c r="R866" s="41">
        <f t="shared" si="80"/>
        <v>1229288438.2272668</v>
      </c>
    </row>
    <row r="867" spans="2:18" x14ac:dyDescent="0.25">
      <c r="B867" s="20"/>
      <c r="C867" s="21" t="s">
        <v>241</v>
      </c>
      <c r="D867" s="21"/>
      <c r="E867" s="41">
        <v>996774311019.3999</v>
      </c>
      <c r="F867" s="41">
        <v>4864027</v>
      </c>
      <c r="G867" s="41">
        <v>145932192985.60498</v>
      </c>
      <c r="J867" s="34"/>
      <c r="K867" s="34">
        <v>18.906400000000001</v>
      </c>
      <c r="M867" s="23"/>
      <c r="N867" s="21" t="str">
        <f t="shared" si="77"/>
        <v>AMERICA MOVIL, S.A.B. DE C.V.</v>
      </c>
      <c r="O867" s="21"/>
      <c r="P867" s="40">
        <f t="shared" si="78"/>
        <v>52721528742.616249</v>
      </c>
      <c r="Q867" s="45">
        <f t="shared" si="79"/>
        <v>4864027</v>
      </c>
      <c r="R867" s="41">
        <f t="shared" si="80"/>
        <v>7718666323.8694286</v>
      </c>
    </row>
    <row r="868" spans="2:18" x14ac:dyDescent="0.25">
      <c r="B868" s="20"/>
      <c r="C868" s="21" t="s">
        <v>242</v>
      </c>
      <c r="D868" s="21"/>
      <c r="E868" s="41">
        <v>5374438440.1399994</v>
      </c>
      <c r="F868" s="41">
        <v>231549</v>
      </c>
      <c r="G868" s="41">
        <v>715053695.20000005</v>
      </c>
      <c r="J868" s="34"/>
      <c r="K868" s="34">
        <v>18.906400000000001</v>
      </c>
      <c r="M868" s="23"/>
      <c r="N868" s="21" t="str">
        <f t="shared" si="77"/>
        <v>CONSORCIO ARA, S.A.B. DE C.V.</v>
      </c>
      <c r="O868" s="21"/>
      <c r="P868" s="40">
        <f t="shared" si="78"/>
        <v>284265562.99136794</v>
      </c>
      <c r="Q868" s="45">
        <f t="shared" si="79"/>
        <v>231549</v>
      </c>
      <c r="R868" s="41">
        <f t="shared" si="80"/>
        <v>37820721.829644985</v>
      </c>
    </row>
    <row r="869" spans="2:18" x14ac:dyDescent="0.25">
      <c r="B869" s="20"/>
      <c r="C869" s="21" t="s">
        <v>243</v>
      </c>
      <c r="D869" s="21"/>
      <c r="E869" s="41">
        <v>4539178369.7299995</v>
      </c>
      <c r="F869" s="41" t="s">
        <v>8</v>
      </c>
      <c r="G869" s="41" t="s">
        <v>8</v>
      </c>
      <c r="J869" s="34"/>
      <c r="K869" s="34">
        <v>18.906400000000001</v>
      </c>
      <c r="M869" s="23"/>
      <c r="N869" s="21" t="str">
        <f t="shared" si="77"/>
        <v>CONSORCIO ARISTOS, S.A.B. DE C.V.</v>
      </c>
      <c r="O869" s="21"/>
      <c r="P869" s="40">
        <f t="shared" si="78"/>
        <v>240086868.45353949</v>
      </c>
      <c r="Q869" s="45" t="str">
        <f t="shared" si="79"/>
        <v>n.d.</v>
      </c>
      <c r="R869" s="45" t="str">
        <f t="shared" si="79"/>
        <v>n.d.</v>
      </c>
    </row>
    <row r="870" spans="2:18" x14ac:dyDescent="0.25">
      <c r="B870" s="20"/>
      <c r="C870" s="21" t="s">
        <v>244</v>
      </c>
      <c r="D870" s="21"/>
      <c r="E870" s="41">
        <v>106212000000</v>
      </c>
      <c r="F870" s="41">
        <v>2164682</v>
      </c>
      <c r="G870" s="41">
        <v>32740683868</v>
      </c>
      <c r="J870" s="34"/>
      <c r="K870" s="34">
        <v>18.906400000000001</v>
      </c>
      <c r="M870" s="23"/>
      <c r="N870" s="21" t="str">
        <f t="shared" si="77"/>
        <v>GRUPO AEROPORTUARIO DEL SURESTE, S.A.B. DE C.V.</v>
      </c>
      <c r="O870" s="21"/>
      <c r="P870" s="40">
        <f t="shared" si="78"/>
        <v>5617780222.5701342</v>
      </c>
      <c r="Q870" s="45">
        <f t="shared" si="79"/>
        <v>2164682</v>
      </c>
      <c r="R870" s="41">
        <f t="shared" si="80"/>
        <v>1731724911.564338</v>
      </c>
    </row>
    <row r="871" spans="2:18" x14ac:dyDescent="0.25">
      <c r="B871" s="20"/>
      <c r="C871" s="21" t="s">
        <v>245</v>
      </c>
      <c r="D871" s="21"/>
      <c r="E871" s="41">
        <v>3099382587.8400002</v>
      </c>
      <c r="F871" s="41">
        <v>18177</v>
      </c>
      <c r="G871" s="41">
        <v>140030648.40000001</v>
      </c>
      <c r="J871" s="34"/>
      <c r="K871" s="34">
        <v>18.906400000000001</v>
      </c>
      <c r="M871" s="23"/>
      <c r="N871" s="21" t="str">
        <f t="shared" si="77"/>
        <v>COMPAÑIA MINERA AUTLAN, S.A.B. DE C. V.</v>
      </c>
      <c r="O871" s="21"/>
      <c r="P871" s="40">
        <f t="shared" si="78"/>
        <v>163932985.01248255</v>
      </c>
      <c r="Q871" s="45">
        <f t="shared" si="79"/>
        <v>18177</v>
      </c>
      <c r="R871" s="41">
        <f t="shared" si="80"/>
        <v>7406520.9876020811</v>
      </c>
    </row>
    <row r="872" spans="2:18" x14ac:dyDescent="0.25">
      <c r="B872" s="20"/>
      <c r="C872" s="21" t="s">
        <v>246</v>
      </c>
      <c r="D872" s="21"/>
      <c r="E872" s="41">
        <v>8804283363.2575989</v>
      </c>
      <c r="F872" s="41">
        <v>323107</v>
      </c>
      <c r="G872" s="41">
        <v>1060422045</v>
      </c>
      <c r="J872" s="34"/>
      <c r="K872" s="34">
        <v>18.906400000000001</v>
      </c>
      <c r="M872" s="23"/>
      <c r="N872" s="21" t="str">
        <f t="shared" si="77"/>
        <v>AXTEL, S.A.B. DE C.V.</v>
      </c>
      <c r="O872" s="21"/>
      <c r="P872" s="40">
        <f t="shared" si="78"/>
        <v>465677408.88046366</v>
      </c>
      <c r="Q872" s="45">
        <f t="shared" si="79"/>
        <v>323107</v>
      </c>
      <c r="R872" s="41">
        <f t="shared" si="80"/>
        <v>56087993.748148769</v>
      </c>
    </row>
    <row r="873" spans="2:18" x14ac:dyDescent="0.25">
      <c r="B873" s="20"/>
      <c r="C873" s="21" t="s">
        <v>247</v>
      </c>
      <c r="D873" s="21"/>
      <c r="E873" s="41">
        <v>2166454599.1440001</v>
      </c>
      <c r="F873" s="41">
        <v>301191</v>
      </c>
      <c r="G873" s="41">
        <v>378772974.60000002</v>
      </c>
      <c r="J873" s="34"/>
      <c r="K873" s="34">
        <v>18.906400000000001</v>
      </c>
      <c r="M873" s="23"/>
      <c r="N873" s="21" t="str">
        <f t="shared" si="77"/>
        <v>TV AZTECA, S.A.B. DE C.V.</v>
      </c>
      <c r="O873" s="21"/>
      <c r="P873" s="40">
        <f t="shared" si="78"/>
        <v>114588425.0382939</v>
      </c>
      <c r="Q873" s="45">
        <f t="shared" si="79"/>
        <v>301191</v>
      </c>
      <c r="R873" s="41">
        <f t="shared" si="80"/>
        <v>20034114.088351034</v>
      </c>
    </row>
    <row r="874" spans="2:18" x14ac:dyDescent="0.25">
      <c r="B874" s="20"/>
      <c r="C874" s="21" t="s">
        <v>248</v>
      </c>
      <c r="D874" s="21"/>
      <c r="E874" s="41">
        <v>48858000000.000008</v>
      </c>
      <c r="F874" s="41">
        <v>367586</v>
      </c>
      <c r="G874" s="41">
        <v>7105640171.5</v>
      </c>
      <c r="J874" s="34"/>
      <c r="K874" s="34">
        <v>18.906400000000001</v>
      </c>
      <c r="M874" s="23"/>
      <c r="N874" s="21" t="str">
        <f t="shared" si="77"/>
        <v>INDUSTRIAS BACHOCO, S.A.B. DE C.V.</v>
      </c>
      <c r="O874" s="21"/>
      <c r="P874" s="40">
        <f t="shared" si="78"/>
        <v>2584204290.6105871</v>
      </c>
      <c r="Q874" s="45">
        <f t="shared" si="79"/>
        <v>367586</v>
      </c>
      <c r="R874" s="41">
        <f t="shared" si="80"/>
        <v>375832531.39148647</v>
      </c>
    </row>
    <row r="875" spans="2:18" x14ac:dyDescent="0.25">
      <c r="B875" s="20"/>
      <c r="C875" s="21" t="s">
        <v>249</v>
      </c>
      <c r="D875" s="21"/>
      <c r="E875" s="41">
        <v>13079177184</v>
      </c>
      <c r="F875" s="41">
        <v>106</v>
      </c>
      <c r="G875" s="41">
        <v>23578574.48</v>
      </c>
      <c r="J875" s="34"/>
      <c r="K875" s="34">
        <v>18.906400000000001</v>
      </c>
      <c r="M875" s="23"/>
      <c r="N875" s="21" t="str">
        <f t="shared" si="77"/>
        <v>GRUPO BAFAR, S.A.B. DE C.V.</v>
      </c>
      <c r="O875" s="21"/>
      <c r="P875" s="40">
        <f t="shared" si="78"/>
        <v>691785701.34980738</v>
      </c>
      <c r="Q875" s="45">
        <f t="shared" si="79"/>
        <v>106</v>
      </c>
      <c r="R875" s="41">
        <f t="shared" si="80"/>
        <v>1247121.3176490499</v>
      </c>
    </row>
    <row r="876" spans="2:18" x14ac:dyDescent="0.25">
      <c r="B876" s="20"/>
      <c r="C876" s="21" t="s">
        <v>1034</v>
      </c>
      <c r="D876" s="21"/>
      <c r="E876" s="41">
        <v>37685136527.290001</v>
      </c>
      <c r="F876" s="41">
        <v>1417776</v>
      </c>
      <c r="G876" s="41">
        <v>14547861471</v>
      </c>
      <c r="J876" s="34"/>
      <c r="K876" s="34">
        <v>18.906400000000001</v>
      </c>
      <c r="M876" s="23"/>
      <c r="N876" s="21" t="str">
        <f t="shared" si="77"/>
        <v>BANCO DEL BAJIO, S.A., INSTITUCION DE BANCA MULTIPLE</v>
      </c>
      <c r="O876" s="21"/>
      <c r="P876" s="40">
        <f t="shared" si="78"/>
        <v>1993247605.4293783</v>
      </c>
      <c r="Q876" s="45">
        <f t="shared" si="79"/>
        <v>1417776</v>
      </c>
      <c r="R876" s="41">
        <f t="shared" si="80"/>
        <v>769467559.71522868</v>
      </c>
    </row>
    <row r="877" spans="2:18" x14ac:dyDescent="0.25">
      <c r="B877" s="23"/>
      <c r="C877" s="21" t="s">
        <v>250</v>
      </c>
      <c r="D877" s="21"/>
      <c r="E877" s="41">
        <v>3179244297.8750801</v>
      </c>
      <c r="F877" s="41">
        <v>37</v>
      </c>
      <c r="G877" s="41">
        <v>2502.13</v>
      </c>
      <c r="J877" s="34"/>
      <c r="K877" s="34">
        <v>18.906400000000001</v>
      </c>
      <c r="M877" s="23"/>
      <c r="N877" s="21" t="str">
        <f t="shared" si="77"/>
        <v>FARMACIAS BENAVIDES, S.A.B. DE C.V.</v>
      </c>
      <c r="O877" s="21"/>
      <c r="P877" s="40">
        <f t="shared" si="78"/>
        <v>168157041.94744003</v>
      </c>
      <c r="Q877" s="45">
        <f t="shared" si="79"/>
        <v>37</v>
      </c>
      <c r="R877" s="41">
        <f t="shared" si="80"/>
        <v>132.34301612152498</v>
      </c>
    </row>
    <row r="878" spans="2:18" x14ac:dyDescent="0.25">
      <c r="B878" s="23"/>
      <c r="C878" s="21" t="s">
        <v>251</v>
      </c>
      <c r="D878" s="21"/>
      <c r="E878" s="41">
        <v>159273331492</v>
      </c>
      <c r="F878" s="41">
        <v>2215984</v>
      </c>
      <c r="G878" s="41">
        <v>26112954688</v>
      </c>
      <c r="J878" s="34"/>
      <c r="K878" s="34">
        <v>18.906400000000001</v>
      </c>
      <c r="M878" s="23"/>
      <c r="N878" s="21" t="str">
        <f t="shared" si="77"/>
        <v>GRUPO BIMBO, S.A.B. DE C.V.</v>
      </c>
      <c r="O878" s="21"/>
      <c r="P878" s="40">
        <f t="shared" si="78"/>
        <v>8424307720.7718019</v>
      </c>
      <c r="Q878" s="45">
        <f t="shared" si="79"/>
        <v>2215984</v>
      </c>
      <c r="R878" s="41">
        <f t="shared" si="80"/>
        <v>1381170116.3627131</v>
      </c>
    </row>
    <row r="879" spans="2:18" x14ac:dyDescent="0.25">
      <c r="B879" s="23"/>
      <c r="C879" s="21" t="s">
        <v>252</v>
      </c>
      <c r="D879" s="21"/>
      <c r="E879" s="41">
        <v>24514165425.360001</v>
      </c>
      <c r="F879" s="41">
        <v>1199644</v>
      </c>
      <c r="G879" s="41">
        <v>12088817161</v>
      </c>
      <c r="J879" s="34"/>
      <c r="K879" s="34">
        <v>18.906400000000001</v>
      </c>
      <c r="M879" s="23"/>
      <c r="N879" s="21" t="str">
        <f t="shared" si="77"/>
        <v>BOLSA MEXICANA DE VALORES, S.A.B. DE C.V.</v>
      </c>
      <c r="O879" s="21"/>
      <c r="P879" s="40">
        <f t="shared" si="78"/>
        <v>1296606727.1061649</v>
      </c>
      <c r="Q879" s="45">
        <f t="shared" si="79"/>
        <v>1199644</v>
      </c>
      <c r="R879" s="41">
        <f t="shared" si="80"/>
        <v>639403438.04214442</v>
      </c>
    </row>
    <row r="880" spans="2:18" ht="15" customHeight="1" x14ac:dyDescent="0.25">
      <c r="B880" s="23"/>
      <c r="C880" s="21" t="s">
        <v>1035</v>
      </c>
      <c r="D880" s="21"/>
      <c r="E880" s="41">
        <v>175308064241.31</v>
      </c>
      <c r="F880" s="41">
        <v>1902145</v>
      </c>
      <c r="G880" s="41">
        <v>33012307914.560001</v>
      </c>
      <c r="J880" s="34"/>
      <c r="K880" s="34">
        <v>18.906400000000001</v>
      </c>
      <c r="M880" s="23"/>
      <c r="N880" s="21" t="str">
        <f t="shared" si="77"/>
        <v>BANCO SANTANDER MEXICO, S.A., INSTITUCION DE BANCA MULTIPLE, GRUPO FINANCIERO SANTANDER</v>
      </c>
      <c r="O880" s="21"/>
      <c r="P880" s="40">
        <f t="shared" si="78"/>
        <v>9272419087.7856159</v>
      </c>
      <c r="Q880" s="45">
        <f t="shared" si="79"/>
        <v>1902145</v>
      </c>
      <c r="R880" s="41">
        <f t="shared" si="80"/>
        <v>1746091689.2988617</v>
      </c>
    </row>
    <row r="881" spans="2:18" x14ac:dyDescent="0.25">
      <c r="B881" s="23"/>
      <c r="C881" s="21" t="s">
        <v>253</v>
      </c>
      <c r="D881" s="21"/>
      <c r="E881" s="41">
        <v>45343221159.905518</v>
      </c>
      <c r="F881" s="41">
        <v>9</v>
      </c>
      <c r="G881" s="41">
        <v>735.68</v>
      </c>
      <c r="J881" s="34"/>
      <c r="K881" s="34">
        <v>18.906400000000001</v>
      </c>
      <c r="M881" s="23"/>
      <c r="N881" s="21" t="str">
        <f t="shared" si="77"/>
        <v>EMPRESAS CABLEVISION, S.A. DE C.V.</v>
      </c>
      <c r="O881" s="21"/>
      <c r="P881" s="40">
        <f t="shared" si="78"/>
        <v>2398300107.8949728</v>
      </c>
      <c r="Q881" s="45">
        <f t="shared" si="79"/>
        <v>9</v>
      </c>
      <c r="R881" s="41">
        <f t="shared" si="80"/>
        <v>38.911691279143568</v>
      </c>
    </row>
    <row r="882" spans="2:18" x14ac:dyDescent="0.25">
      <c r="B882" s="23"/>
      <c r="C882" s="21" t="s">
        <v>254</v>
      </c>
      <c r="D882" s="21"/>
      <c r="E882" s="41">
        <v>2414682196.4400001</v>
      </c>
      <c r="F882" s="41">
        <v>5099</v>
      </c>
      <c r="G882" s="41">
        <v>148613947.40000001</v>
      </c>
      <c r="J882" s="34"/>
      <c r="K882" s="34">
        <v>18.906400000000001</v>
      </c>
      <c r="M882" s="23"/>
      <c r="N882" s="21" t="str">
        <f t="shared" si="77"/>
        <v>CORPOVAEL S.A.B. DE C.V.</v>
      </c>
      <c r="O882" s="21"/>
      <c r="P882" s="40">
        <f t="shared" si="78"/>
        <v>127717714.4480176</v>
      </c>
      <c r="Q882" s="45">
        <f t="shared" si="79"/>
        <v>5099</v>
      </c>
      <c r="R882" s="41">
        <f t="shared" si="80"/>
        <v>7860510.0600854736</v>
      </c>
    </row>
    <row r="883" spans="2:18" x14ac:dyDescent="0.25">
      <c r="B883" s="23"/>
      <c r="C883" s="21" t="s">
        <v>255</v>
      </c>
      <c r="D883" s="21"/>
      <c r="E883" s="41">
        <v>107296818816.95999</v>
      </c>
      <c r="F883" s="41">
        <v>3245720</v>
      </c>
      <c r="G883" s="41">
        <v>71066229649.149994</v>
      </c>
      <c r="J883" s="34"/>
      <c r="K883" s="34">
        <v>18.906400000000001</v>
      </c>
      <c r="M883" s="23"/>
      <c r="N883" s="21" t="str">
        <f t="shared" si="77"/>
        <v>CEMEX, S.A.B. DE C.V.</v>
      </c>
      <c r="O883" s="21"/>
      <c r="P883" s="40">
        <f t="shared" si="78"/>
        <v>5675158613.8535089</v>
      </c>
      <c r="Q883" s="45">
        <f t="shared" si="79"/>
        <v>3245720</v>
      </c>
      <c r="R883" s="41">
        <f t="shared" si="80"/>
        <v>3758845134.406867</v>
      </c>
    </row>
    <row r="884" spans="2:18" x14ac:dyDescent="0.25">
      <c r="B884" s="23"/>
      <c r="C884" s="21" t="s">
        <v>256</v>
      </c>
      <c r="D884" s="21"/>
      <c r="E884" s="41">
        <v>7799744745.8000002</v>
      </c>
      <c r="F884" s="41">
        <v>150</v>
      </c>
      <c r="G884" s="41">
        <v>385918031.80000001</v>
      </c>
      <c r="J884" s="34"/>
      <c r="K884" s="34">
        <v>18.906400000000001</v>
      </c>
      <c r="M884" s="23"/>
      <c r="N884" s="21" t="str">
        <f t="shared" si="77"/>
        <v>INTERNACIONAL DE CERAMICA, S.A.B. DE C.V.</v>
      </c>
      <c r="O884" s="21"/>
      <c r="P884" s="40">
        <f t="shared" si="78"/>
        <v>412545209.33652097</v>
      </c>
      <c r="Q884" s="45">
        <f t="shared" si="79"/>
        <v>150</v>
      </c>
      <c r="R884" s="41">
        <f t="shared" si="80"/>
        <v>20412031.470824692</v>
      </c>
    </row>
    <row r="885" spans="2:18" x14ac:dyDescent="0.25">
      <c r="B885" s="23"/>
      <c r="C885" s="21" t="s">
        <v>257</v>
      </c>
      <c r="D885" s="21"/>
      <c r="E885" s="41">
        <v>25907542580.16</v>
      </c>
      <c r="F885" s="41">
        <v>460284</v>
      </c>
      <c r="G885" s="41">
        <v>3767972942</v>
      </c>
      <c r="J885" s="34"/>
      <c r="K885" s="34">
        <v>18.906400000000001</v>
      </c>
      <c r="M885" s="23"/>
      <c r="N885" s="21" t="str">
        <f t="shared" si="77"/>
        <v>GRUPO COMERCIAL CHEDRAUI, S.A.B. DE C.V.</v>
      </c>
      <c r="O885" s="21"/>
      <c r="P885" s="40">
        <f t="shared" si="78"/>
        <v>1370305429.9157956</v>
      </c>
      <c r="Q885" s="45">
        <f t="shared" si="79"/>
        <v>460284</v>
      </c>
      <c r="R885" s="41">
        <f t="shared" si="80"/>
        <v>199296161.19409299</v>
      </c>
    </row>
    <row r="886" spans="2:18" x14ac:dyDescent="0.25">
      <c r="B886" s="23"/>
      <c r="C886" s="21" t="s">
        <v>258</v>
      </c>
      <c r="D886" s="21"/>
      <c r="E886" s="41">
        <v>3053702191.6000004</v>
      </c>
      <c r="F886" s="41">
        <v>69</v>
      </c>
      <c r="G886" s="41">
        <v>7582560.4699999997</v>
      </c>
      <c r="J886" s="34"/>
      <c r="K886" s="34">
        <v>18.906400000000001</v>
      </c>
      <c r="M886" s="23"/>
      <c r="N886" s="21" t="str">
        <f t="shared" si="77"/>
        <v>GRUPE, S.A.B. DE C.V.</v>
      </c>
      <c r="O886" s="21"/>
      <c r="P886" s="40">
        <f t="shared" si="78"/>
        <v>161516850.99225661</v>
      </c>
      <c r="Q886" s="45">
        <f t="shared" si="79"/>
        <v>69</v>
      </c>
      <c r="R886" s="41">
        <f t="shared" si="80"/>
        <v>401057.86770617351</v>
      </c>
    </row>
    <row r="887" spans="2:18" x14ac:dyDescent="0.25">
      <c r="B887" s="23"/>
      <c r="C887" s="21" t="s">
        <v>259</v>
      </c>
      <c r="D887" s="21"/>
      <c r="E887" s="41">
        <v>8840704638.5</v>
      </c>
      <c r="F887" s="41">
        <v>452</v>
      </c>
      <c r="G887" s="41">
        <v>20478949.539999999</v>
      </c>
      <c r="J887" s="34"/>
      <c r="K887" s="34">
        <v>18.906400000000001</v>
      </c>
      <c r="M887" s="23"/>
      <c r="N887" s="21" t="str">
        <f t="shared" si="77"/>
        <v>CORPORACION INTERAMERICANA DE ENTRETENIMIENTO, S.A.B. DE C.V.</v>
      </c>
      <c r="O887" s="21"/>
      <c r="P887" s="40">
        <f t="shared" si="78"/>
        <v>467603808.15491045</v>
      </c>
      <c r="Q887" s="45">
        <f t="shared" si="79"/>
        <v>452</v>
      </c>
      <c r="R887" s="41">
        <f t="shared" si="80"/>
        <v>1083175.5141116234</v>
      </c>
    </row>
    <row r="888" spans="2:18" x14ac:dyDescent="0.25">
      <c r="B888" s="23"/>
      <c r="C888" s="21" t="s">
        <v>260</v>
      </c>
      <c r="D888" s="21"/>
      <c r="E888" s="41">
        <v>51500440627.200005</v>
      </c>
      <c r="F888" s="41">
        <v>2773</v>
      </c>
      <c r="G888" s="41">
        <v>765038222.10000002</v>
      </c>
      <c r="J888" s="34"/>
      <c r="K888" s="34">
        <v>18.906400000000001</v>
      </c>
      <c r="M888" s="23"/>
      <c r="N888" s="21" t="str">
        <f t="shared" si="77"/>
        <v>CORPORACION MOCTEZUMA, S.A.B. DE C.V.</v>
      </c>
      <c r="O888" s="21"/>
      <c r="P888" s="40">
        <f t="shared" si="78"/>
        <v>2723968636.3982568</v>
      </c>
      <c r="Q888" s="45">
        <f t="shared" si="79"/>
        <v>2773</v>
      </c>
      <c r="R888" s="41">
        <f t="shared" si="80"/>
        <v>40464510.541403964</v>
      </c>
    </row>
    <row r="889" spans="2:18" x14ac:dyDescent="0.25">
      <c r="B889" s="23"/>
      <c r="C889" s="21" t="s">
        <v>261</v>
      </c>
      <c r="D889" s="21"/>
      <c r="E889" s="41">
        <v>1439125310.8799999</v>
      </c>
      <c r="F889" s="41">
        <v>317</v>
      </c>
      <c r="G889" s="41">
        <v>553600.77</v>
      </c>
      <c r="J889" s="34"/>
      <c r="K889" s="34">
        <v>18.906400000000001</v>
      </c>
      <c r="M889" s="23"/>
      <c r="N889" s="21" t="str">
        <f t="shared" si="77"/>
        <v>CMR, S.A.B. DE C.V.</v>
      </c>
      <c r="O889" s="21"/>
      <c r="P889" s="40">
        <f t="shared" si="78"/>
        <v>76118420.79295899</v>
      </c>
      <c r="Q889" s="45">
        <f t="shared" si="79"/>
        <v>317</v>
      </c>
      <c r="R889" s="41">
        <f t="shared" si="80"/>
        <v>29281.130728219014</v>
      </c>
    </row>
    <row r="890" spans="2:18" x14ac:dyDescent="0.25">
      <c r="B890" s="23"/>
      <c r="C890" s="21" t="s">
        <v>262</v>
      </c>
      <c r="D890" s="21"/>
      <c r="E890" s="41">
        <v>1638401942.6917999</v>
      </c>
      <c r="F890" s="41">
        <v>44</v>
      </c>
      <c r="G890" s="41">
        <v>11986.93</v>
      </c>
      <c r="J890" s="34"/>
      <c r="K890" s="34">
        <v>18.906400000000001</v>
      </c>
      <c r="M890" s="23"/>
      <c r="N890" s="21" t="str">
        <f t="shared" si="77"/>
        <v>G COLLADO, S.A.B. DE C.V.</v>
      </c>
      <c r="O890" s="21"/>
      <c r="P890" s="40">
        <f t="shared" si="78"/>
        <v>86658588.76844877</v>
      </c>
      <c r="Q890" s="45">
        <f t="shared" si="79"/>
        <v>44</v>
      </c>
      <c r="R890" s="41">
        <f t="shared" si="80"/>
        <v>634.01440781957433</v>
      </c>
    </row>
    <row r="891" spans="2:18" x14ac:dyDescent="0.25">
      <c r="B891" s="23"/>
      <c r="C891" s="21" t="s">
        <v>263</v>
      </c>
      <c r="D891" s="21"/>
      <c r="E891" s="41">
        <v>333595208.14556199</v>
      </c>
      <c r="F891" s="41">
        <v>40</v>
      </c>
      <c r="G891" s="41">
        <v>1542.54</v>
      </c>
      <c r="J891" s="34"/>
      <c r="K891" s="34">
        <v>18.906400000000001</v>
      </c>
      <c r="M891" s="23"/>
      <c r="N891" s="21" t="str">
        <f t="shared" si="77"/>
        <v>CONVERTIDORA INDUSTRIAL, S.A.B. DE C.V.</v>
      </c>
      <c r="O891" s="21"/>
      <c r="P891" s="40">
        <f t="shared" si="78"/>
        <v>17644565.23428902</v>
      </c>
      <c r="Q891" s="45">
        <f t="shared" si="79"/>
        <v>40</v>
      </c>
      <c r="R891" s="41">
        <f t="shared" si="80"/>
        <v>81.58824525028561</v>
      </c>
    </row>
    <row r="892" spans="2:18" x14ac:dyDescent="0.25">
      <c r="B892" s="23"/>
      <c r="C892" s="21" t="s">
        <v>264</v>
      </c>
      <c r="D892" s="21"/>
      <c r="E892" s="41">
        <v>9371951326.4300003</v>
      </c>
      <c r="F892" s="41">
        <v>285417</v>
      </c>
      <c r="G892" s="41">
        <v>1988626700.0250001</v>
      </c>
      <c r="J892" s="34"/>
      <c r="K892" s="34">
        <v>18.906400000000001</v>
      </c>
      <c r="M892" s="23"/>
      <c r="N892" s="21" t="str">
        <f t="shared" si="77"/>
        <v>CREDITO REAL, S.A.B. DE C.V., SOFOM, E.R.</v>
      </c>
      <c r="O892" s="21"/>
      <c r="P892" s="40">
        <f t="shared" si="78"/>
        <v>495702583.59232849</v>
      </c>
      <c r="Q892" s="45">
        <f t="shared" si="79"/>
        <v>285417</v>
      </c>
      <c r="R892" s="41">
        <f t="shared" si="80"/>
        <v>105182726.48547581</v>
      </c>
    </row>
    <row r="893" spans="2:18" x14ac:dyDescent="0.25">
      <c r="B893" s="23"/>
      <c r="C893" s="21" t="s">
        <v>265</v>
      </c>
      <c r="D893" s="21"/>
      <c r="E893" s="41">
        <v>128476035535.55998</v>
      </c>
      <c r="F893" s="41">
        <v>1465295</v>
      </c>
      <c r="G893" s="41">
        <v>16493473191.85</v>
      </c>
      <c r="J893" s="34"/>
      <c r="K893" s="34">
        <v>18.906400000000001</v>
      </c>
      <c r="M893" s="23"/>
      <c r="N893" s="21" t="str">
        <f t="shared" si="77"/>
        <v>BECLE, S.A.B. DE C.V.</v>
      </c>
      <c r="O893" s="21"/>
      <c r="P893" s="40">
        <f t="shared" si="78"/>
        <v>6795372759.2540073</v>
      </c>
      <c r="Q893" s="45">
        <f t="shared" si="79"/>
        <v>1465295</v>
      </c>
      <c r="R893" s="41">
        <f t="shared" si="80"/>
        <v>872375131.79928482</v>
      </c>
    </row>
    <row r="894" spans="2:18" x14ac:dyDescent="0.25">
      <c r="B894" s="25"/>
      <c r="C894" s="21" t="s">
        <v>1036</v>
      </c>
      <c r="D894" s="21"/>
      <c r="E894" s="41">
        <v>11021375477.76</v>
      </c>
      <c r="F894" s="41">
        <v>3506</v>
      </c>
      <c r="G894" s="41">
        <v>143342085.19999999</v>
      </c>
      <c r="I894" s="25"/>
      <c r="K894" s="34">
        <v>18.906400000000001</v>
      </c>
      <c r="M894" s="25"/>
      <c r="N894" s="21" t="str">
        <f t="shared" si="77"/>
        <v>ORGANIZACION CULTIBA, S.A.B. DE CV</v>
      </c>
      <c r="O894" s="21"/>
      <c r="P894" s="40">
        <f t="shared" si="78"/>
        <v>582944160.5890069</v>
      </c>
      <c r="Q894" s="45">
        <f t="shared" si="79"/>
        <v>3506</v>
      </c>
      <c r="R894" s="41">
        <f t="shared" si="80"/>
        <v>7581669.9741886333</v>
      </c>
    </row>
    <row r="895" spans="2:18" x14ac:dyDescent="0.25">
      <c r="B895" s="23"/>
      <c r="C895" s="21" t="s">
        <v>266</v>
      </c>
      <c r="D895" s="21"/>
      <c r="E895" s="41">
        <v>15600000000</v>
      </c>
      <c r="F895" s="41">
        <v>1533</v>
      </c>
      <c r="G895" s="41">
        <v>499967490.39999998</v>
      </c>
      <c r="J895" s="34"/>
      <c r="K895" s="34">
        <v>18.906400000000001</v>
      </c>
      <c r="M895" s="23"/>
      <c r="N895" s="21" t="str">
        <f t="shared" si="77"/>
        <v>CYDSA, S.A.B. DE C.V.</v>
      </c>
      <c r="O895" s="21"/>
      <c r="P895" s="40">
        <f t="shared" si="78"/>
        <v>825117420.55600214</v>
      </c>
      <c r="Q895" s="45">
        <f t="shared" si="79"/>
        <v>1533</v>
      </c>
      <c r="R895" s="41">
        <f t="shared" si="80"/>
        <v>26444351.66927601</v>
      </c>
    </row>
    <row r="896" spans="2:18" x14ac:dyDescent="0.25">
      <c r="B896" s="23"/>
      <c r="C896" s="21" t="s">
        <v>267</v>
      </c>
      <c r="D896" s="21"/>
      <c r="E896" s="41">
        <v>7265672483.4499998</v>
      </c>
      <c r="F896" s="41">
        <v>131</v>
      </c>
      <c r="G896" s="41">
        <v>9096834.379999999</v>
      </c>
      <c r="J896" s="34"/>
      <c r="K896" s="34">
        <v>18.906400000000001</v>
      </c>
      <c r="M896" s="23"/>
      <c r="N896" s="21" t="str">
        <f t="shared" si="77"/>
        <v>DINE, S.A.B. DE C.V.</v>
      </c>
      <c r="O896" s="21"/>
      <c r="P896" s="40">
        <f t="shared" si="78"/>
        <v>384296983.21467859</v>
      </c>
      <c r="Q896" s="45">
        <f t="shared" si="79"/>
        <v>131</v>
      </c>
      <c r="R896" s="41">
        <f t="shared" si="80"/>
        <v>481151.05890068965</v>
      </c>
    </row>
    <row r="897" spans="2:18" x14ac:dyDescent="0.25">
      <c r="B897" s="23"/>
      <c r="C897" s="21" t="s">
        <v>268</v>
      </c>
      <c r="D897" s="21"/>
      <c r="E897" s="41">
        <v>0</v>
      </c>
      <c r="F897" s="41">
        <v>0</v>
      </c>
      <c r="G897" s="41">
        <v>0</v>
      </c>
      <c r="J897" s="34"/>
      <c r="K897" s="34">
        <v>18.906400000000001</v>
      </c>
      <c r="M897" s="23"/>
      <c r="N897" s="21" t="str">
        <f t="shared" si="77"/>
        <v>EDOARDOS MARTIN, S.A.B. DE C.V.</v>
      </c>
      <c r="O897" s="21"/>
      <c r="P897" s="40">
        <f t="shared" si="78"/>
        <v>0</v>
      </c>
      <c r="Q897" s="45">
        <f t="shared" si="79"/>
        <v>0</v>
      </c>
      <c r="R897" s="41">
        <f t="shared" si="80"/>
        <v>0</v>
      </c>
    </row>
    <row r="898" spans="2:18" x14ac:dyDescent="0.25">
      <c r="B898" s="23"/>
      <c r="C898" s="21" t="s">
        <v>269</v>
      </c>
      <c r="D898" s="21"/>
      <c r="E898" s="41">
        <v>324015716437.79999</v>
      </c>
      <c r="F898" s="41">
        <v>418610</v>
      </c>
      <c r="G898" s="41">
        <v>13473428387</v>
      </c>
      <c r="J898" s="34"/>
      <c r="K898" s="34">
        <v>18.906400000000001</v>
      </c>
      <c r="M898" s="23"/>
      <c r="N898" s="21" t="str">
        <f t="shared" si="77"/>
        <v>GRUPO ELEKTRA, S.A.B. DE C.V.</v>
      </c>
      <c r="O898" s="21"/>
      <c r="P898" s="40">
        <f t="shared" si="78"/>
        <v>17137885395.305292</v>
      </c>
      <c r="Q898" s="45">
        <f t="shared" si="79"/>
        <v>418610</v>
      </c>
      <c r="R898" s="41">
        <f t="shared" si="80"/>
        <v>712638492.09791386</v>
      </c>
    </row>
    <row r="899" spans="2:18" x14ac:dyDescent="0.25">
      <c r="B899" s="23"/>
      <c r="C899" s="21" t="s">
        <v>270</v>
      </c>
      <c r="D899" s="21"/>
      <c r="E899" s="41">
        <v>13030932581.25</v>
      </c>
      <c r="F899" s="41">
        <v>36075</v>
      </c>
      <c r="G899" s="41">
        <v>300317224.80000001</v>
      </c>
      <c r="J899" s="34"/>
      <c r="K899" s="34">
        <v>18.906400000000001</v>
      </c>
      <c r="M899" s="23"/>
      <c r="N899" s="21" t="str">
        <f t="shared" si="77"/>
        <v>ELEMENTIA, S.A.B. DE C.V.</v>
      </c>
      <c r="O899" s="21"/>
      <c r="P899" s="40">
        <f t="shared" si="78"/>
        <v>689233940.95385683</v>
      </c>
      <c r="Q899" s="45">
        <f t="shared" si="79"/>
        <v>36075</v>
      </c>
      <c r="R899" s="41">
        <f t="shared" si="80"/>
        <v>15884421.402276477</v>
      </c>
    </row>
    <row r="900" spans="2:18" x14ac:dyDescent="0.25">
      <c r="B900" s="23"/>
      <c r="C900" s="21" t="s">
        <v>1037</v>
      </c>
      <c r="D900" s="21"/>
      <c r="E900" s="41">
        <v>602946052665.8999</v>
      </c>
      <c r="F900" s="41">
        <v>2176643</v>
      </c>
      <c r="G900" s="41">
        <v>129683506666.64999</v>
      </c>
      <c r="J900" s="34"/>
      <c r="K900" s="34">
        <v>18.906400000000001</v>
      </c>
      <c r="M900" s="23"/>
      <c r="N900" s="21" t="str">
        <f t="shared" si="77"/>
        <v>FOMENTO ECONOMICO MEXICANO, S.A.B. DE C.V.</v>
      </c>
      <c r="O900" s="21"/>
      <c r="P900" s="40">
        <f t="shared" si="78"/>
        <v>31891108442.955818</v>
      </c>
      <c r="Q900" s="45">
        <f t="shared" si="79"/>
        <v>2176643</v>
      </c>
      <c r="R900" s="41">
        <f t="shared" si="80"/>
        <v>6859238494.1950865</v>
      </c>
    </row>
    <row r="901" spans="2:18" x14ac:dyDescent="0.25">
      <c r="B901" s="23"/>
      <c r="C901" s="21" t="s">
        <v>271</v>
      </c>
      <c r="D901" s="21"/>
      <c r="E901" s="41">
        <v>2218611605</v>
      </c>
      <c r="F901" s="41">
        <v>105</v>
      </c>
      <c r="G901" s="41">
        <v>767206.07</v>
      </c>
      <c r="J901" s="34"/>
      <c r="K901" s="34">
        <v>18.906400000000001</v>
      </c>
      <c r="M901" s="23"/>
      <c r="N901" s="21" t="str">
        <f t="shared" si="77"/>
        <v>CASA DE BOLSA FINAMEX, S.A.B. DE C.V.</v>
      </c>
      <c r="O901" s="21"/>
      <c r="P901" s="40">
        <f t="shared" si="78"/>
        <v>117347120.81623153</v>
      </c>
      <c r="Q901" s="45">
        <f t="shared" si="79"/>
        <v>105</v>
      </c>
      <c r="R901" s="41">
        <f t="shared" si="80"/>
        <v>40579.172661109456</v>
      </c>
    </row>
    <row r="902" spans="2:18" x14ac:dyDescent="0.25">
      <c r="B902" s="23"/>
      <c r="C902" s="21" t="s">
        <v>272</v>
      </c>
      <c r="D902" s="21"/>
      <c r="E902" s="41">
        <v>2868750000</v>
      </c>
      <c r="F902" s="41">
        <v>743</v>
      </c>
      <c r="G902" s="41">
        <v>19139951.010000002</v>
      </c>
      <c r="J902" s="34"/>
      <c r="K902" s="34">
        <v>18.906400000000001</v>
      </c>
      <c r="M902" s="23"/>
      <c r="N902" s="21" t="str">
        <f t="shared" si="77"/>
        <v>FINANCIERA INDEPENDENCIA, S.A.B. DE C.V. SOFOM, E.N.R.</v>
      </c>
      <c r="O902" s="21"/>
      <c r="P902" s="40">
        <f t="shared" si="78"/>
        <v>151734333.34743789</v>
      </c>
      <c r="Q902" s="45">
        <f t="shared" si="79"/>
        <v>743</v>
      </c>
      <c r="R902" s="41">
        <f t="shared" si="80"/>
        <v>1012353.0132653493</v>
      </c>
    </row>
    <row r="903" spans="2:18" x14ac:dyDescent="0.25">
      <c r="B903" s="23"/>
      <c r="C903" s="21" t="s">
        <v>273</v>
      </c>
      <c r="D903" s="21"/>
      <c r="E903" s="41">
        <v>24838786000</v>
      </c>
      <c r="F903" s="41">
        <v>668</v>
      </c>
      <c r="G903" s="41">
        <v>713559104.20000005</v>
      </c>
      <c r="J903" s="34"/>
      <c r="K903" s="34">
        <v>18.906400000000001</v>
      </c>
      <c r="M903" s="23"/>
      <c r="N903" s="21" t="str">
        <f t="shared" si="77"/>
        <v>CORPORATIVO FRAGUA, S.A.B. DE C.V.</v>
      </c>
      <c r="O903" s="21"/>
      <c r="P903" s="40">
        <f t="shared" si="78"/>
        <v>1313776604.7475986</v>
      </c>
      <c r="Q903" s="45">
        <f t="shared" si="79"/>
        <v>668</v>
      </c>
      <c r="R903" s="41">
        <f t="shared" si="80"/>
        <v>37741669.709727921</v>
      </c>
    </row>
    <row r="904" spans="2:18" x14ac:dyDescent="0.25">
      <c r="B904" s="23"/>
      <c r="C904" s="21" t="s">
        <v>274</v>
      </c>
      <c r="D904" s="21"/>
      <c r="E904" s="41">
        <v>126039870000</v>
      </c>
      <c r="F904" s="41">
        <v>1422610</v>
      </c>
      <c r="G904" s="41">
        <v>38534894585.760002</v>
      </c>
      <c r="J904" s="34"/>
      <c r="K904" s="34">
        <v>18.906400000000001</v>
      </c>
      <c r="M904" s="23"/>
      <c r="N904" s="21" t="str">
        <f t="shared" si="77"/>
        <v>GRUPO AEROPORTUARIO DEL PACIFICO, S.A.B. DE C.V.</v>
      </c>
      <c r="O904" s="21"/>
      <c r="P904" s="40">
        <f t="shared" si="78"/>
        <v>6666518744.9752464</v>
      </c>
      <c r="Q904" s="45">
        <f t="shared" si="79"/>
        <v>1422610</v>
      </c>
      <c r="R904" s="41">
        <f t="shared" si="80"/>
        <v>2038193129.6153684</v>
      </c>
    </row>
    <row r="905" spans="2:18" x14ac:dyDescent="0.25">
      <c r="B905" s="23"/>
      <c r="C905" s="21" t="s">
        <v>275</v>
      </c>
      <c r="D905" s="21"/>
      <c r="E905" s="41">
        <v>13799999999.999998</v>
      </c>
      <c r="F905" s="41">
        <v>630</v>
      </c>
      <c r="G905" s="41">
        <v>119193115</v>
      </c>
      <c r="J905" s="34"/>
      <c r="K905" s="34">
        <v>18.906400000000001</v>
      </c>
      <c r="M905" s="23"/>
      <c r="N905" s="21" t="str">
        <f t="shared" si="77"/>
        <v>CORPORATIVO GBM, S.A.B. DE C. V.</v>
      </c>
      <c r="O905" s="21"/>
      <c r="P905" s="40">
        <f t="shared" si="78"/>
        <v>729911564.33800185</v>
      </c>
      <c r="Q905" s="45">
        <f t="shared" si="79"/>
        <v>630</v>
      </c>
      <c r="R905" s="41">
        <f t="shared" si="80"/>
        <v>6304379.2049253155</v>
      </c>
    </row>
    <row r="906" spans="2:18" x14ac:dyDescent="0.25">
      <c r="B906" s="23"/>
      <c r="C906" s="21" t="s">
        <v>276</v>
      </c>
      <c r="D906" s="21"/>
      <c r="E906" s="41">
        <v>159165913146.07999</v>
      </c>
      <c r="F906" s="41">
        <v>718118</v>
      </c>
      <c r="G906" s="41">
        <v>7634708893</v>
      </c>
      <c r="J906" s="34"/>
      <c r="K906" s="34">
        <v>18.906400000000001</v>
      </c>
      <c r="M906" s="23"/>
      <c r="N906" s="21" t="str">
        <f t="shared" si="77"/>
        <v>GRUPO CARSO, S.A.B. DE C.V.</v>
      </c>
      <c r="O906" s="21"/>
      <c r="P906" s="40">
        <f t="shared" si="78"/>
        <v>8418626134.3291149</v>
      </c>
      <c r="Q906" s="45">
        <f t="shared" si="79"/>
        <v>718118</v>
      </c>
      <c r="R906" s="41">
        <f t="shared" si="80"/>
        <v>403816109.51846993</v>
      </c>
    </row>
    <row r="907" spans="2:18" x14ac:dyDescent="0.25">
      <c r="B907" s="23"/>
      <c r="C907" s="21" t="s">
        <v>277</v>
      </c>
      <c r="D907" s="21"/>
      <c r="E907" s="41">
        <v>34030164000</v>
      </c>
      <c r="F907" s="41">
        <v>562398</v>
      </c>
      <c r="G907" s="41">
        <v>10817595466</v>
      </c>
      <c r="J907" s="34"/>
      <c r="K907" s="34">
        <v>18.906400000000001</v>
      </c>
      <c r="M907" s="23"/>
      <c r="N907" s="21" t="str">
        <f t="shared" si="77"/>
        <v>GRUPO CEMENTOS DE CHIHUAHUA, S.A.B. DE C.V.</v>
      </c>
      <c r="O907" s="21"/>
      <c r="P907" s="40">
        <f t="shared" si="78"/>
        <v>1799928278.2549822</v>
      </c>
      <c r="Q907" s="45">
        <f t="shared" si="79"/>
        <v>562398</v>
      </c>
      <c r="R907" s="41">
        <f t="shared" si="80"/>
        <v>572165799.20027077</v>
      </c>
    </row>
    <row r="908" spans="2:18" x14ac:dyDescent="0.25">
      <c r="B908" s="23"/>
      <c r="C908" s="21" t="s">
        <v>278</v>
      </c>
      <c r="D908" s="21"/>
      <c r="E908" s="41">
        <v>3192249819.8308201</v>
      </c>
      <c r="F908" s="41">
        <v>6</v>
      </c>
      <c r="G908" s="41">
        <v>184247.75</v>
      </c>
      <c r="J908" s="34"/>
      <c r="K908" s="34">
        <v>18.906400000000001</v>
      </c>
      <c r="M908" s="23"/>
      <c r="N908" s="21" t="str">
        <f t="shared" si="77"/>
        <v>GENERAL DE SEGUROS, S.A.B.</v>
      </c>
      <c r="O908" s="21"/>
      <c r="P908" s="40">
        <f t="shared" si="78"/>
        <v>168844931.86597237</v>
      </c>
      <c r="Q908" s="45">
        <f t="shared" si="79"/>
        <v>6</v>
      </c>
      <c r="R908" s="41">
        <f t="shared" si="80"/>
        <v>9745.2582194389197</v>
      </c>
    </row>
    <row r="909" spans="2:18" x14ac:dyDescent="0.25">
      <c r="B909" s="20"/>
      <c r="C909" s="21" t="s">
        <v>279</v>
      </c>
      <c r="D909" s="21"/>
      <c r="E909" s="41">
        <v>31630016050.049999</v>
      </c>
      <c r="F909" s="41">
        <v>1889871</v>
      </c>
      <c r="G909" s="41">
        <v>12959732636.540001</v>
      </c>
      <c r="J909" s="34"/>
      <c r="K909" s="34">
        <v>18.906400000000001</v>
      </c>
      <c r="M909" s="23"/>
      <c r="N909" s="21" t="str">
        <f t="shared" si="77"/>
        <v>GENTERA, S.A.B. DE C.V.</v>
      </c>
      <c r="O909" s="21"/>
      <c r="P909" s="40">
        <f t="shared" si="78"/>
        <v>1672979311.2411668</v>
      </c>
      <c r="Q909" s="45">
        <f t="shared" si="79"/>
        <v>1889871</v>
      </c>
      <c r="R909" s="41">
        <f t="shared" si="80"/>
        <v>685468023.34341812</v>
      </c>
    </row>
    <row r="910" spans="2:18" x14ac:dyDescent="0.25">
      <c r="B910" s="20"/>
      <c r="C910" s="21" t="s">
        <v>280</v>
      </c>
      <c r="D910" s="21"/>
      <c r="E910" s="41">
        <v>0</v>
      </c>
      <c r="F910" s="41">
        <v>0</v>
      </c>
      <c r="G910" s="41">
        <v>0</v>
      </c>
      <c r="J910" s="34"/>
      <c r="K910" s="34">
        <v>18.906400000000001</v>
      </c>
      <c r="M910" s="23"/>
      <c r="N910" s="21" t="str">
        <f t="shared" si="77"/>
        <v>CORPORACION GEO, S.A.B. DE C.V.</v>
      </c>
      <c r="O910" s="21"/>
      <c r="P910" s="40">
        <f t="shared" si="78"/>
        <v>0</v>
      </c>
      <c r="Q910" s="45">
        <f t="shared" si="79"/>
        <v>0</v>
      </c>
      <c r="R910" s="41">
        <f t="shared" si="80"/>
        <v>0</v>
      </c>
    </row>
    <row r="911" spans="2:18" x14ac:dyDescent="0.25">
      <c r="B911" s="20"/>
      <c r="C911" s="21" t="s">
        <v>281</v>
      </c>
      <c r="D911" s="21"/>
      <c r="E911" s="41">
        <v>2541677180.96</v>
      </c>
      <c r="F911" s="41">
        <v>17919</v>
      </c>
      <c r="G911" s="41">
        <v>109911236.09999999</v>
      </c>
      <c r="J911" s="34"/>
      <c r="K911" s="34">
        <v>18.906400000000001</v>
      </c>
      <c r="M911" s="23"/>
      <c r="N911" s="21" t="str">
        <f t="shared" si="77"/>
        <v>GRUPO FAMSA, S.A.B. DE C.V.</v>
      </c>
      <c r="O911" s="21"/>
      <c r="P911" s="40">
        <f t="shared" si="78"/>
        <v>134434751.24613887</v>
      </c>
      <c r="Q911" s="45">
        <f t="shared" si="79"/>
        <v>17919</v>
      </c>
      <c r="R911" s="41">
        <f t="shared" si="80"/>
        <v>5813440.7449329318</v>
      </c>
    </row>
    <row r="912" spans="2:18" x14ac:dyDescent="0.25">
      <c r="B912" s="20"/>
      <c r="C912" s="21" t="s">
        <v>282</v>
      </c>
      <c r="D912" s="21"/>
      <c r="E912" s="41">
        <v>153395247064.92001</v>
      </c>
      <c r="F912" s="41">
        <v>2275323</v>
      </c>
      <c r="G912" s="41">
        <v>16790007529</v>
      </c>
      <c r="J912" s="34"/>
      <c r="K912" s="34">
        <v>18.906400000000001</v>
      </c>
      <c r="M912" s="23"/>
      <c r="N912" s="21" t="str">
        <f t="shared" si="77"/>
        <v>GRUPO FINANCIERO INBURSA, S.A.B. DE C.V.</v>
      </c>
      <c r="O912" s="21"/>
      <c r="P912" s="40">
        <f t="shared" si="78"/>
        <v>8113403242.5485554</v>
      </c>
      <c r="Q912" s="45">
        <f t="shared" si="79"/>
        <v>2275323</v>
      </c>
      <c r="R912" s="41">
        <f t="shared" si="80"/>
        <v>888059468.1695087</v>
      </c>
    </row>
    <row r="913" spans="2:18" x14ac:dyDescent="0.25">
      <c r="B913" s="20"/>
      <c r="C913" s="21" t="s">
        <v>283</v>
      </c>
      <c r="D913" s="21"/>
      <c r="E913" s="41">
        <v>9022740036.9556446</v>
      </c>
      <c r="F913" s="41">
        <v>81</v>
      </c>
      <c r="G913" s="41">
        <v>35770368.289999999</v>
      </c>
      <c r="J913" s="34"/>
      <c r="K913" s="34">
        <v>18.906400000000001</v>
      </c>
      <c r="M913" s="23"/>
      <c r="N913" s="21" t="str">
        <f t="shared" si="77"/>
        <v>GRUPO FINANCIERO MULTIVA S.A.B. DE C.V.</v>
      </c>
      <c r="O913" s="21"/>
      <c r="P913" s="40">
        <f t="shared" si="78"/>
        <v>477232050.36155188</v>
      </c>
      <c r="Q913" s="45">
        <f t="shared" si="79"/>
        <v>81</v>
      </c>
      <c r="R913" s="41">
        <f t="shared" si="80"/>
        <v>1891971.4112681418</v>
      </c>
    </row>
    <row r="914" spans="2:18" x14ac:dyDescent="0.25">
      <c r="B914" s="20"/>
      <c r="C914" s="21" t="s">
        <v>284</v>
      </c>
      <c r="D914" s="21"/>
      <c r="E914" s="41">
        <v>304637189156.10004</v>
      </c>
      <c r="F914" s="41">
        <v>4591242</v>
      </c>
      <c r="G914" s="41">
        <v>184281106416.035</v>
      </c>
      <c r="J914" s="34"/>
      <c r="K914" s="34">
        <v>18.906400000000001</v>
      </c>
      <c r="M914" s="23"/>
      <c r="N914" s="21" t="str">
        <f t="shared" si="77"/>
        <v>GRUPO FINANCIERO BANORTE, S.A.B DE C.V.</v>
      </c>
      <c r="O914" s="21"/>
      <c r="P914" s="40">
        <f t="shared" si="78"/>
        <v>16112913571.917446</v>
      </c>
      <c r="Q914" s="45">
        <f t="shared" si="79"/>
        <v>4591242</v>
      </c>
      <c r="R914" s="41">
        <f t="shared" si="80"/>
        <v>9747022511.743906</v>
      </c>
    </row>
    <row r="915" spans="2:18" x14ac:dyDescent="0.25">
      <c r="B915" s="20"/>
      <c r="C915" s="21" t="s">
        <v>285</v>
      </c>
      <c r="D915" s="21"/>
      <c r="E915" s="41">
        <v>11057865146.460001</v>
      </c>
      <c r="F915" s="41">
        <v>160018</v>
      </c>
      <c r="G915" s="41">
        <v>783537074.29999995</v>
      </c>
      <c r="J915" s="34"/>
      <c r="K915" s="34">
        <v>18.906400000000001</v>
      </c>
      <c r="M915" s="23"/>
      <c r="N915" s="21" t="str">
        <f t="shared" si="77"/>
        <v>GRUPO GICSA, S.A.B. DE C.V.</v>
      </c>
      <c r="O915" s="21"/>
      <c r="P915" s="40">
        <f t="shared" si="78"/>
        <v>584874177.33994842</v>
      </c>
      <c r="Q915" s="45">
        <f t="shared" si="79"/>
        <v>160018</v>
      </c>
      <c r="R915" s="41">
        <f t="shared" si="80"/>
        <v>41442954.465154648</v>
      </c>
    </row>
    <row r="916" spans="2:18" x14ac:dyDescent="0.25">
      <c r="B916" s="20"/>
      <c r="C916" s="21" t="s">
        <v>286</v>
      </c>
      <c r="D916" s="21"/>
      <c r="E916" s="41">
        <v>35205589684.479996</v>
      </c>
      <c r="F916" s="41">
        <v>199</v>
      </c>
      <c r="G916" s="41">
        <v>122058764</v>
      </c>
      <c r="J916" s="34"/>
      <c r="K916" s="34">
        <v>18.906400000000001</v>
      </c>
      <c r="M916" s="23"/>
      <c r="N916" s="21" t="str">
        <f t="shared" si="77"/>
        <v>GRUPO GIGANTE, S.A.B. DE C.V.</v>
      </c>
      <c r="O916" s="21"/>
      <c r="P916" s="40">
        <f t="shared" si="78"/>
        <v>1862099060.8725085</v>
      </c>
      <c r="Q916" s="45">
        <f t="shared" si="79"/>
        <v>199</v>
      </c>
      <c r="R916" s="41">
        <f t="shared" si="80"/>
        <v>6455949.5197393466</v>
      </c>
    </row>
    <row r="917" spans="2:18" x14ac:dyDescent="0.25">
      <c r="B917" s="20"/>
      <c r="C917" s="21" t="s">
        <v>287</v>
      </c>
      <c r="D917" s="21"/>
      <c r="E917" s="41">
        <v>7853338293</v>
      </c>
      <c r="F917" s="41">
        <v>16764</v>
      </c>
      <c r="G917" s="41">
        <v>738704080.95500004</v>
      </c>
      <c r="J917" s="34"/>
      <c r="K917" s="34">
        <v>18.906400000000001</v>
      </c>
      <c r="M917" s="23"/>
      <c r="N917" s="21" t="str">
        <f t="shared" si="77"/>
        <v>GRUPO INDUSTRIAL SALTILLO, S.A.B. DE C.V.</v>
      </c>
      <c r="O917" s="21"/>
      <c r="P917" s="40">
        <f t="shared" si="78"/>
        <v>415379886.86370748</v>
      </c>
      <c r="Q917" s="45">
        <f t="shared" si="79"/>
        <v>16764</v>
      </c>
      <c r="R917" s="41">
        <f t="shared" si="80"/>
        <v>39071641.39947319</v>
      </c>
    </row>
    <row r="918" spans="2:18" x14ac:dyDescent="0.25">
      <c r="B918" s="20"/>
      <c r="C918" s="21" t="s">
        <v>288</v>
      </c>
      <c r="D918" s="21"/>
      <c r="E918" s="41">
        <v>3193382360</v>
      </c>
      <c r="F918" s="41">
        <v>95</v>
      </c>
      <c r="G918" s="41">
        <v>4320506.6100000003</v>
      </c>
      <c r="J918" s="34"/>
      <c r="K918" s="34">
        <v>18.906400000000001</v>
      </c>
      <c r="M918" s="23"/>
      <c r="N918" s="21" t="str">
        <f t="shared" si="77"/>
        <v>GRUPO MEXICANO DE DESARROLLO, S.A.B.</v>
      </c>
      <c r="O918" s="21"/>
      <c r="P918" s="40">
        <f t="shared" si="78"/>
        <v>168904834.34181017</v>
      </c>
      <c r="Q918" s="45">
        <f t="shared" si="79"/>
        <v>95</v>
      </c>
      <c r="R918" s="41">
        <f t="shared" si="80"/>
        <v>228520.85061143315</v>
      </c>
    </row>
    <row r="919" spans="2:18" x14ac:dyDescent="0.25">
      <c r="B919" s="20"/>
      <c r="C919" s="21" t="s">
        <v>289</v>
      </c>
      <c r="D919" s="21"/>
      <c r="E919" s="41">
        <v>403730100000</v>
      </c>
      <c r="F919" s="41">
        <v>3884493</v>
      </c>
      <c r="G919" s="41">
        <v>85730270384</v>
      </c>
      <c r="J919" s="34"/>
      <c r="K919" s="34">
        <v>18.906400000000001</v>
      </c>
      <c r="M919" s="23"/>
      <c r="N919" s="21" t="str">
        <f t="shared" si="77"/>
        <v>GRUPO MEXICO, S.A.B. DE C.V.</v>
      </c>
      <c r="O919" s="21"/>
      <c r="P919" s="40">
        <f t="shared" si="78"/>
        <v>21354149917.488255</v>
      </c>
      <c r="Q919" s="45">
        <f t="shared" si="79"/>
        <v>3884493</v>
      </c>
      <c r="R919" s="41">
        <f t="shared" si="80"/>
        <v>4534457664.2829933</v>
      </c>
    </row>
    <row r="920" spans="2:18" x14ac:dyDescent="0.25">
      <c r="B920" s="20"/>
      <c r="C920" s="21" t="s">
        <v>1038</v>
      </c>
      <c r="D920" s="21"/>
      <c r="E920" s="41">
        <v>102965936131.08</v>
      </c>
      <c r="F920" s="41">
        <v>282716</v>
      </c>
      <c r="G920" s="41">
        <v>5054933581</v>
      </c>
      <c r="J920" s="34"/>
      <c r="K920" s="34">
        <v>18.906400000000001</v>
      </c>
      <c r="M920" s="23"/>
      <c r="N920" s="21" t="str">
        <f t="shared" si="77"/>
        <v>GMEXICO TRANSPORTES, S.A.B. DE C.V.</v>
      </c>
      <c r="O920" s="21"/>
      <c r="P920" s="40">
        <f t="shared" si="78"/>
        <v>5446088950.3596659</v>
      </c>
      <c r="Q920" s="45">
        <f t="shared" si="79"/>
        <v>282716</v>
      </c>
      <c r="R920" s="41">
        <f t="shared" si="80"/>
        <v>267366266.50234839</v>
      </c>
    </row>
    <row r="921" spans="2:18" x14ac:dyDescent="0.25">
      <c r="B921" s="20"/>
      <c r="C921" s="21" t="s">
        <v>290</v>
      </c>
      <c r="D921" s="21"/>
      <c r="E921" s="41">
        <v>7187559860.6700001</v>
      </c>
      <c r="F921" s="41">
        <v>61</v>
      </c>
      <c r="G921" s="41">
        <v>14203386.779999999</v>
      </c>
      <c r="J921" s="34"/>
      <c r="K921" s="34">
        <v>18.906400000000001</v>
      </c>
      <c r="M921" s="23"/>
      <c r="N921" s="21" t="str">
        <f t="shared" ref="N921:N984" si="81">C921</f>
        <v>GRUPO NACIONAL PROVINCIAL, S.A.B.</v>
      </c>
      <c r="O921" s="21"/>
      <c r="P921" s="40">
        <f t="shared" ref="P921:P984" si="82">E921/K921</f>
        <v>380165439.25178772</v>
      </c>
      <c r="Q921" s="45">
        <f t="shared" ref="Q921:R984" si="83">F921</f>
        <v>61</v>
      </c>
      <c r="R921" s="41">
        <f t="shared" ref="R921:R984" si="84">G921/K921</f>
        <v>751247.55532518076</v>
      </c>
    </row>
    <row r="922" spans="2:18" x14ac:dyDescent="0.25">
      <c r="B922" s="20"/>
      <c r="C922" s="21" t="s">
        <v>291</v>
      </c>
      <c r="D922" s="21"/>
      <c r="E922" s="41">
        <v>0</v>
      </c>
      <c r="F922" s="41">
        <v>0</v>
      </c>
      <c r="G922" s="41">
        <v>0</v>
      </c>
      <c r="J922" s="34"/>
      <c r="K922" s="34">
        <v>18.906400000000001</v>
      </c>
      <c r="M922" s="23"/>
      <c r="N922" s="21" t="str">
        <f t="shared" si="81"/>
        <v>GRUPO COMERCIAL GOMO, S.A. DE C.V.</v>
      </c>
      <c r="O922" s="21"/>
      <c r="P922" s="40">
        <f t="shared" si="82"/>
        <v>0</v>
      </c>
      <c r="Q922" s="45">
        <f t="shared" si="83"/>
        <v>0</v>
      </c>
      <c r="R922" s="41">
        <f t="shared" si="84"/>
        <v>0</v>
      </c>
    </row>
    <row r="923" spans="2:18" x14ac:dyDescent="0.25">
      <c r="B923" s="20"/>
      <c r="C923" s="21" t="s">
        <v>292</v>
      </c>
      <c r="D923" s="21"/>
      <c r="E923" s="41">
        <v>21838746417.399998</v>
      </c>
      <c r="F923" s="41">
        <v>46</v>
      </c>
      <c r="G923" s="41">
        <v>33337117.800000001</v>
      </c>
      <c r="J923" s="34"/>
      <c r="K923" s="34">
        <v>18.906400000000001</v>
      </c>
      <c r="M923" s="23"/>
      <c r="N923" s="21" t="str">
        <f t="shared" si="81"/>
        <v>GRUPO PALACIO DE HIERRO, S.A.B. DE C.V.</v>
      </c>
      <c r="O923" s="21"/>
      <c r="P923" s="40">
        <f t="shared" si="82"/>
        <v>1155098084.1090846</v>
      </c>
      <c r="Q923" s="45">
        <f t="shared" si="83"/>
        <v>46</v>
      </c>
      <c r="R923" s="41">
        <f t="shared" si="84"/>
        <v>1763271.5799940759</v>
      </c>
    </row>
    <row r="924" spans="2:18" x14ac:dyDescent="0.25">
      <c r="B924" s="20"/>
      <c r="C924" s="21" t="s">
        <v>293</v>
      </c>
      <c r="D924" s="21"/>
      <c r="E924" s="41">
        <v>19669690827</v>
      </c>
      <c r="F924" s="41">
        <v>72</v>
      </c>
      <c r="G924" s="41">
        <v>18330080.829999998</v>
      </c>
      <c r="J924" s="34"/>
      <c r="K924" s="34">
        <v>18.906400000000001</v>
      </c>
      <c r="M924" s="23"/>
      <c r="N924" s="21" t="str">
        <f t="shared" si="81"/>
        <v>GRUPO PROFUTURO, S.A.B. DE C.V.</v>
      </c>
      <c r="O924" s="21"/>
      <c r="P924" s="40">
        <f t="shared" si="82"/>
        <v>1040372087.0710447</v>
      </c>
      <c r="Q924" s="45">
        <f t="shared" si="83"/>
        <v>72</v>
      </c>
      <c r="R924" s="41">
        <f t="shared" si="84"/>
        <v>969517.24442516803</v>
      </c>
    </row>
    <row r="925" spans="2:18" x14ac:dyDescent="0.25">
      <c r="B925" s="20"/>
      <c r="C925" s="21" t="s">
        <v>294</v>
      </c>
      <c r="D925" s="21"/>
      <c r="E925" s="41">
        <v>80251623949.5</v>
      </c>
      <c r="F925" s="41">
        <v>2640722</v>
      </c>
      <c r="G925" s="41">
        <v>41703944173</v>
      </c>
      <c r="J925" s="34"/>
      <c r="K925" s="34">
        <v>18.906400000000001</v>
      </c>
      <c r="M925" s="23"/>
      <c r="N925" s="21" t="str">
        <f t="shared" si="81"/>
        <v>GRUMA, S.A.B. DE C.V.</v>
      </c>
      <c r="O925" s="21"/>
      <c r="P925" s="40">
        <f t="shared" si="82"/>
        <v>4244680317.2206235</v>
      </c>
      <c r="Q925" s="45">
        <f t="shared" si="83"/>
        <v>2640722</v>
      </c>
      <c r="R925" s="41">
        <f t="shared" si="84"/>
        <v>2205810951.4767485</v>
      </c>
    </row>
    <row r="926" spans="2:18" x14ac:dyDescent="0.25">
      <c r="C926" s="21" t="s">
        <v>295</v>
      </c>
      <c r="D926" s="21"/>
      <c r="E926" s="41">
        <v>55396177735.5</v>
      </c>
      <c r="F926" s="41">
        <v>1516</v>
      </c>
      <c r="G926" s="41">
        <v>145712949.59999999</v>
      </c>
      <c r="K926" s="34">
        <v>18.906400000000001</v>
      </c>
      <c r="N926" s="21" t="str">
        <f t="shared" si="81"/>
        <v>GRUPO SANBORNS, S.A.B. DE C.V.</v>
      </c>
      <c r="O926" s="21"/>
      <c r="P926" s="40">
        <f t="shared" si="82"/>
        <v>2930022518.0626664</v>
      </c>
      <c r="Q926" s="45">
        <f t="shared" si="83"/>
        <v>1516</v>
      </c>
      <c r="R926" s="41">
        <f t="shared" si="84"/>
        <v>7707070.0715101752</v>
      </c>
    </row>
    <row r="927" spans="2:18" x14ac:dyDescent="0.25">
      <c r="C927" s="21" t="s">
        <v>296</v>
      </c>
      <c r="D927" s="21"/>
      <c r="E927" s="41">
        <v>4857829900</v>
      </c>
      <c r="F927" s="41">
        <v>278483</v>
      </c>
      <c r="G927" s="41">
        <v>2988318425</v>
      </c>
      <c r="K927" s="34">
        <v>18.906400000000001</v>
      </c>
      <c r="N927" s="21" t="str">
        <f t="shared" si="81"/>
        <v>HOTELES CITY EXPRESS, S.A.B. DE C.V.</v>
      </c>
      <c r="O927" s="21"/>
      <c r="P927" s="40">
        <f t="shared" si="82"/>
        <v>256941030.55050141</v>
      </c>
      <c r="Q927" s="45">
        <f t="shared" si="83"/>
        <v>278483</v>
      </c>
      <c r="R927" s="41">
        <f t="shared" si="84"/>
        <v>158058563.50230607</v>
      </c>
    </row>
    <row r="928" spans="2:18" x14ac:dyDescent="0.25">
      <c r="C928" s="21" t="s">
        <v>297</v>
      </c>
      <c r="D928" s="21"/>
      <c r="E928" s="41">
        <v>16230240000</v>
      </c>
      <c r="F928" s="41">
        <v>298609</v>
      </c>
      <c r="G928" s="41">
        <v>3355771795</v>
      </c>
      <c r="K928" s="34">
        <v>18.906400000000001</v>
      </c>
      <c r="N928" s="21" t="str">
        <f t="shared" si="81"/>
        <v>GRUPO HERDEZ, S.A.B. DE C.V.</v>
      </c>
      <c r="O928" s="21"/>
      <c r="P928" s="40">
        <f t="shared" si="82"/>
        <v>858452164.34646463</v>
      </c>
      <c r="Q928" s="45">
        <f t="shared" si="83"/>
        <v>298609</v>
      </c>
      <c r="R928" s="41">
        <f t="shared" si="84"/>
        <v>177493959.45288366</v>
      </c>
    </row>
    <row r="929" spans="3:18" x14ac:dyDescent="0.25">
      <c r="C929" s="21" t="s">
        <v>298</v>
      </c>
      <c r="D929" s="21"/>
      <c r="E929" s="41">
        <v>16364798.044961</v>
      </c>
      <c r="F929" s="41" t="s">
        <v>8</v>
      </c>
      <c r="G929" s="41" t="s">
        <v>8</v>
      </c>
      <c r="K929" s="34">
        <v>18.906400000000001</v>
      </c>
      <c r="N929" s="21" t="str">
        <f t="shared" si="81"/>
        <v>HIMEXSA, S.A.B. DE C.V.</v>
      </c>
      <c r="O929" s="21"/>
      <c r="P929" s="40">
        <f t="shared" si="82"/>
        <v>865569.22761398251</v>
      </c>
      <c r="Q929" s="45" t="str">
        <f t="shared" si="83"/>
        <v>n.d.</v>
      </c>
      <c r="R929" s="45" t="str">
        <f t="shared" si="83"/>
        <v>n.d.</v>
      </c>
    </row>
    <row r="930" spans="3:18" x14ac:dyDescent="0.25">
      <c r="C930" s="21" t="s">
        <v>299</v>
      </c>
      <c r="D930" s="21"/>
      <c r="E930" s="41">
        <v>511968426.49199998</v>
      </c>
      <c r="F930" s="41">
        <v>41440</v>
      </c>
      <c r="G930" s="41">
        <v>169936164.19999999</v>
      </c>
      <c r="K930" s="34">
        <v>18.906400000000001</v>
      </c>
      <c r="N930" s="21" t="str">
        <f t="shared" si="81"/>
        <v>DESARROLLADORA HOMEX, S.A.B. DE C.V.</v>
      </c>
      <c r="O930" s="21"/>
      <c r="P930" s="40">
        <f t="shared" si="82"/>
        <v>27079106.88930732</v>
      </c>
      <c r="Q930" s="45">
        <f t="shared" si="83"/>
        <v>41440</v>
      </c>
      <c r="R930" s="41">
        <f t="shared" si="84"/>
        <v>8988287.786146488</v>
      </c>
    </row>
    <row r="931" spans="3:18" x14ac:dyDescent="0.25">
      <c r="C931" s="21" t="s">
        <v>300</v>
      </c>
      <c r="D931" s="21"/>
      <c r="E931" s="41">
        <v>3103654229.5999999</v>
      </c>
      <c r="F931" s="41">
        <v>34264</v>
      </c>
      <c r="G931" s="41">
        <v>406924645.39999998</v>
      </c>
      <c r="K931" s="34">
        <v>18.906400000000001</v>
      </c>
      <c r="N931" s="21" t="str">
        <f t="shared" si="81"/>
        <v>GRUPO HOTELERO SANTA FE, S.A.B. DE C.V.</v>
      </c>
      <c r="O931" s="21"/>
      <c r="P931" s="40">
        <f t="shared" si="82"/>
        <v>164158921.29649219</v>
      </c>
      <c r="Q931" s="45">
        <f t="shared" si="83"/>
        <v>34264</v>
      </c>
      <c r="R931" s="41">
        <f t="shared" si="84"/>
        <v>21523116.267507296</v>
      </c>
    </row>
    <row r="932" spans="3:18" x14ac:dyDescent="0.25">
      <c r="C932" s="21" t="s">
        <v>301</v>
      </c>
      <c r="D932" s="21"/>
      <c r="E932" s="41">
        <v>0</v>
      </c>
      <c r="F932" s="41">
        <v>0</v>
      </c>
      <c r="G932" s="41">
        <v>0</v>
      </c>
      <c r="K932" s="34">
        <v>18.906400000000001</v>
      </c>
      <c r="N932" s="21" t="str">
        <f t="shared" si="81"/>
        <v>INDUSTRIA AUTOMOTRIZ, S.A. DE C.V.</v>
      </c>
      <c r="O932" s="21"/>
      <c r="P932" s="40">
        <f t="shared" si="82"/>
        <v>0</v>
      </c>
      <c r="Q932" s="45">
        <f t="shared" si="83"/>
        <v>0</v>
      </c>
      <c r="R932" s="41">
        <f t="shared" si="84"/>
        <v>0</v>
      </c>
    </row>
    <row r="933" spans="3:18" x14ac:dyDescent="0.25">
      <c r="C933" s="21" t="s">
        <v>302</v>
      </c>
      <c r="D933" s="21"/>
      <c r="E933" s="41">
        <v>24489872.421403997</v>
      </c>
      <c r="F933" s="41" t="s">
        <v>8</v>
      </c>
      <c r="G933" s="41" t="s">
        <v>8</v>
      </c>
      <c r="K933" s="34">
        <v>18.906400000000001</v>
      </c>
      <c r="N933" s="21" t="str">
        <f t="shared" si="81"/>
        <v>EMPRESAS ICA, S.A.B. DE C.V.</v>
      </c>
      <c r="O933" s="21"/>
      <c r="P933" s="40">
        <f t="shared" si="82"/>
        <v>1295321.8180829769</v>
      </c>
      <c r="Q933" s="45" t="str">
        <f t="shared" si="83"/>
        <v>n.d.</v>
      </c>
      <c r="R933" s="45" t="str">
        <f t="shared" si="83"/>
        <v>n.d.</v>
      </c>
    </row>
    <row r="934" spans="3:18" x14ac:dyDescent="0.25">
      <c r="C934" s="21" t="s">
        <v>303</v>
      </c>
      <c r="D934" s="21"/>
      <c r="E934" s="41">
        <v>40627630414.800003</v>
      </c>
      <c r="F934" s="41">
        <v>111185</v>
      </c>
      <c r="G934" s="41">
        <v>1543493702</v>
      </c>
      <c r="K934" s="34">
        <v>18.906400000000001</v>
      </c>
      <c r="N934" s="21" t="str">
        <f t="shared" si="81"/>
        <v>INDUSTRIAS CH, S.A.B. DE C.V.</v>
      </c>
      <c r="O934" s="21"/>
      <c r="P934" s="40">
        <f t="shared" si="82"/>
        <v>2148882410.9719462</v>
      </c>
      <c r="Q934" s="45">
        <f t="shared" si="83"/>
        <v>111185</v>
      </c>
      <c r="R934" s="41">
        <f t="shared" si="84"/>
        <v>81638688.592222735</v>
      </c>
    </row>
    <row r="935" spans="3:18" ht="15" customHeight="1" x14ac:dyDescent="0.25">
      <c r="C935" s="21" t="s">
        <v>304</v>
      </c>
      <c r="D935" s="21"/>
      <c r="E935" s="41">
        <v>120006102560</v>
      </c>
      <c r="F935" s="41">
        <v>3432</v>
      </c>
      <c r="G935" s="41">
        <v>358659252</v>
      </c>
      <c r="K935" s="34">
        <v>18.906400000000001</v>
      </c>
      <c r="N935" s="21" t="str">
        <f t="shared" si="81"/>
        <v>IMPULSORA DEL DESARROLLO Y EL EMPLEO EN AMERICA LATINA, S.A.B. DE C.V.</v>
      </c>
      <c r="O935" s="21"/>
      <c r="P935" s="40">
        <f t="shared" si="82"/>
        <v>6347379858.6721954</v>
      </c>
      <c r="Q935" s="45">
        <f t="shared" si="83"/>
        <v>3432</v>
      </c>
      <c r="R935" s="41">
        <f t="shared" si="84"/>
        <v>18970256.20953751</v>
      </c>
    </row>
    <row r="936" spans="3:18" x14ac:dyDescent="0.25">
      <c r="C936" s="21" t="s">
        <v>305</v>
      </c>
      <c r="D936" s="21"/>
      <c r="E936" s="41">
        <v>136009881001.16</v>
      </c>
      <c r="F936" s="41">
        <v>1721163</v>
      </c>
      <c r="G936" s="41">
        <v>37956514886</v>
      </c>
      <c r="K936" s="34">
        <v>18.906400000000001</v>
      </c>
      <c r="N936" s="21" t="str">
        <f t="shared" si="81"/>
        <v>INFRAESTRUCTURA ENERGETICA NOVA, S.A.B. DE C.V.</v>
      </c>
      <c r="O936" s="21"/>
      <c r="P936" s="40">
        <f t="shared" si="82"/>
        <v>7193853986.0132017</v>
      </c>
      <c r="Q936" s="45">
        <f t="shared" si="83"/>
        <v>1721163</v>
      </c>
      <c r="R936" s="41">
        <f t="shared" si="84"/>
        <v>2007601388.2071679</v>
      </c>
    </row>
    <row r="937" spans="3:18" x14ac:dyDescent="0.25">
      <c r="C937" s="21" t="s">
        <v>306</v>
      </c>
      <c r="D937" s="21"/>
      <c r="E937" s="41">
        <v>10239009.131857</v>
      </c>
      <c r="F937" s="41" t="s">
        <v>8</v>
      </c>
      <c r="G937" s="41" t="s">
        <v>8</v>
      </c>
      <c r="K937" s="34">
        <v>18.906400000000001</v>
      </c>
      <c r="N937" s="21" t="str">
        <f t="shared" si="81"/>
        <v>INGEAL, S.A.B. DE C.V.</v>
      </c>
      <c r="O937" s="21"/>
      <c r="P937" s="40">
        <f t="shared" si="82"/>
        <v>541563.12845687172</v>
      </c>
      <c r="Q937" s="45" t="str">
        <f t="shared" si="83"/>
        <v>n.d.</v>
      </c>
      <c r="R937" s="41" t="e">
        <f t="shared" si="84"/>
        <v>#VALUE!</v>
      </c>
    </row>
    <row r="938" spans="3:18" x14ac:dyDescent="0.25">
      <c r="C938" s="21" t="s">
        <v>307</v>
      </c>
      <c r="D938" s="21"/>
      <c r="E938" s="41">
        <v>11580378391</v>
      </c>
      <c r="F938" s="41">
        <v>419</v>
      </c>
      <c r="G938" s="41">
        <v>181359867.59999999</v>
      </c>
      <c r="K938" s="34">
        <v>18.906400000000001</v>
      </c>
      <c r="N938" s="21" t="str">
        <f t="shared" si="81"/>
        <v>INVEX CONTROLADORA, S.A.B. DE C.V.</v>
      </c>
      <c r="O938" s="21"/>
      <c r="P938" s="40">
        <f t="shared" si="82"/>
        <v>612511022.24643505</v>
      </c>
      <c r="Q938" s="45">
        <f t="shared" si="83"/>
        <v>419</v>
      </c>
      <c r="R938" s="41">
        <f t="shared" si="84"/>
        <v>9592511.9324673116</v>
      </c>
    </row>
    <row r="939" spans="3:18" x14ac:dyDescent="0.25">
      <c r="C939" s="21" t="s">
        <v>308</v>
      </c>
      <c r="D939" s="21"/>
      <c r="E939" s="41">
        <v>4611872281.5</v>
      </c>
      <c r="F939" s="41">
        <v>106</v>
      </c>
      <c r="G939" s="41">
        <v>7462006.8899999997</v>
      </c>
      <c r="K939" s="34">
        <v>18.906400000000001</v>
      </c>
      <c r="N939" s="21" t="str">
        <f t="shared" si="81"/>
        <v>SERVICIOS CORPORATIVOS JAVER, S.A.B. DE C.V.</v>
      </c>
      <c r="O939" s="21"/>
      <c r="P939" s="40">
        <f t="shared" si="82"/>
        <v>243931805.18237209</v>
      </c>
      <c r="Q939" s="45">
        <f t="shared" si="83"/>
        <v>106</v>
      </c>
      <c r="R939" s="41">
        <f t="shared" si="84"/>
        <v>394681.53059281508</v>
      </c>
    </row>
    <row r="940" spans="3:18" x14ac:dyDescent="0.25">
      <c r="C940" s="21" t="s">
        <v>309</v>
      </c>
      <c r="D940" s="21"/>
      <c r="E940" s="41">
        <v>112991195376.73859</v>
      </c>
      <c r="F940" s="41">
        <v>2957030</v>
      </c>
      <c r="G940" s="41">
        <v>35667418068.654999</v>
      </c>
      <c r="K940" s="34">
        <v>18.906400000000001</v>
      </c>
      <c r="N940" s="21" t="str">
        <f t="shared" si="81"/>
        <v>KIMBERLY - CLARK DE MEXICO S.A.B. DE C.V.</v>
      </c>
      <c r="O940" s="21"/>
      <c r="P940" s="40">
        <f t="shared" si="82"/>
        <v>5976346389.4098597</v>
      </c>
      <c r="Q940" s="45">
        <f t="shared" si="83"/>
        <v>2957030</v>
      </c>
      <c r="R940" s="41">
        <f t="shared" si="84"/>
        <v>1886526153.5064843</v>
      </c>
    </row>
    <row r="941" spans="3:18" x14ac:dyDescent="0.25">
      <c r="C941" s="21" t="s">
        <v>310</v>
      </c>
      <c r="D941" s="21"/>
      <c r="E941" s="41">
        <v>241343562008.95999</v>
      </c>
      <c r="F941" s="41">
        <v>1049479</v>
      </c>
      <c r="G941" s="41">
        <v>25594627168</v>
      </c>
      <c r="K941" s="34">
        <v>18.906400000000001</v>
      </c>
      <c r="N941" s="21" t="str">
        <f t="shared" si="81"/>
        <v>COCA-COLA FEMSA, S.A.B. DE C.V.</v>
      </c>
      <c r="O941" s="21"/>
      <c r="P941" s="40">
        <f t="shared" si="82"/>
        <v>12765178035.425039</v>
      </c>
      <c r="Q941" s="45">
        <f t="shared" si="83"/>
        <v>1049479</v>
      </c>
      <c r="R941" s="41">
        <f t="shared" si="84"/>
        <v>1353754663.3944061</v>
      </c>
    </row>
    <row r="942" spans="3:18" x14ac:dyDescent="0.25">
      <c r="C942" s="21" t="s">
        <v>311</v>
      </c>
      <c r="D942" s="21"/>
      <c r="E942" s="41">
        <v>24717913828.599998</v>
      </c>
      <c r="F942" s="41">
        <v>2227</v>
      </c>
      <c r="G942" s="41">
        <v>493307305.72000003</v>
      </c>
      <c r="K942" s="34">
        <v>18.906400000000001</v>
      </c>
      <c r="N942" s="21" t="str">
        <f t="shared" si="81"/>
        <v>GRUPO KUO, S.A.B. DE C.V.</v>
      </c>
      <c r="O942" s="21"/>
      <c r="P942" s="40">
        <f t="shared" si="82"/>
        <v>1307383416.6525619</v>
      </c>
      <c r="Q942" s="45">
        <f t="shared" si="83"/>
        <v>2227</v>
      </c>
      <c r="R942" s="41">
        <f t="shared" si="84"/>
        <v>26092080.233148564</v>
      </c>
    </row>
    <row r="943" spans="3:18" x14ac:dyDescent="0.25">
      <c r="C943" s="21" t="s">
        <v>312</v>
      </c>
      <c r="D943" s="21"/>
      <c r="E943" s="41">
        <v>19608080000</v>
      </c>
      <c r="F943" s="41">
        <v>1086224</v>
      </c>
      <c r="G943" s="41">
        <v>8617160441</v>
      </c>
      <c r="K943" s="34">
        <v>18.906400000000001</v>
      </c>
      <c r="N943" s="21" t="str">
        <f t="shared" si="81"/>
        <v>GENOMMA LAB INTERNACIONAL, S.A.B. DE C.V.</v>
      </c>
      <c r="O943" s="21"/>
      <c r="P943" s="40">
        <f t="shared" si="82"/>
        <v>1037113358.4394702</v>
      </c>
      <c r="Q943" s="45">
        <f t="shared" si="83"/>
        <v>1086224</v>
      </c>
      <c r="R943" s="41">
        <f t="shared" si="84"/>
        <v>455780076.64071423</v>
      </c>
    </row>
    <row r="944" spans="3:18" x14ac:dyDescent="0.25">
      <c r="C944" s="21" t="s">
        <v>313</v>
      </c>
      <c r="D944" s="21"/>
      <c r="E944" s="41">
        <v>25401540000</v>
      </c>
      <c r="F944" s="41">
        <v>385733</v>
      </c>
      <c r="G944" s="41">
        <v>3450792100</v>
      </c>
      <c r="K944" s="34">
        <v>18.906400000000001</v>
      </c>
      <c r="N944" s="21" t="str">
        <f t="shared" si="81"/>
        <v>LA COMER S.A.B. DE C.V.</v>
      </c>
      <c r="O944" s="21"/>
      <c r="P944" s="40">
        <f t="shared" si="82"/>
        <v>1343541869.419879</v>
      </c>
      <c r="Q944" s="45">
        <f t="shared" si="83"/>
        <v>385733</v>
      </c>
      <c r="R944" s="41">
        <f t="shared" si="84"/>
        <v>182519786.95045063</v>
      </c>
    </row>
    <row r="945" spans="3:18" x14ac:dyDescent="0.25">
      <c r="C945" s="21" t="s">
        <v>314</v>
      </c>
      <c r="D945" s="21"/>
      <c r="E945" s="41">
        <v>40456730693.739998</v>
      </c>
      <c r="F945" s="41">
        <v>930804</v>
      </c>
      <c r="G945" s="41">
        <v>9145974001.5</v>
      </c>
      <c r="K945" s="34">
        <v>18.906400000000001</v>
      </c>
      <c r="N945" s="21" t="str">
        <f t="shared" si="81"/>
        <v>GRUPO LALA, S.A.B. DE C.V.</v>
      </c>
      <c r="O945" s="21"/>
      <c r="P945" s="40">
        <f t="shared" si="82"/>
        <v>2139843158.5992043</v>
      </c>
      <c r="Q945" s="45">
        <f t="shared" si="83"/>
        <v>930804</v>
      </c>
      <c r="R945" s="41">
        <f t="shared" si="84"/>
        <v>483750158.7557652</v>
      </c>
    </row>
    <row r="946" spans="3:18" x14ac:dyDescent="0.25">
      <c r="C946" s="21" t="s">
        <v>315</v>
      </c>
      <c r="D946" s="21"/>
      <c r="E946" s="41">
        <v>11099711231.4</v>
      </c>
      <c r="F946" s="41">
        <v>1235</v>
      </c>
      <c r="G946" s="41">
        <v>233767354</v>
      </c>
      <c r="K946" s="34">
        <v>18.906400000000001</v>
      </c>
      <c r="N946" s="21" t="str">
        <f t="shared" si="81"/>
        <v>GRUPO LAMOSA, S.A.B. DE C.V.</v>
      </c>
      <c r="O946" s="21"/>
      <c r="P946" s="40">
        <f t="shared" si="82"/>
        <v>587087506.42110598</v>
      </c>
      <c r="Q946" s="45">
        <f t="shared" si="83"/>
        <v>1235</v>
      </c>
      <c r="R946" s="41">
        <f t="shared" si="84"/>
        <v>12364456.162992425</v>
      </c>
    </row>
    <row r="947" spans="3:18" x14ac:dyDescent="0.25">
      <c r="C947" s="21" t="s">
        <v>316</v>
      </c>
      <c r="D947" s="21"/>
      <c r="E947" s="41">
        <v>175027320</v>
      </c>
      <c r="F947" s="41" t="s">
        <v>8</v>
      </c>
      <c r="G947" s="41" t="s">
        <v>8</v>
      </c>
      <c r="K947" s="34">
        <v>18.906400000000001</v>
      </c>
      <c r="N947" s="21" t="str">
        <f t="shared" si="81"/>
        <v>LA LATINOAMERICANA SEGUROS, S.A.</v>
      </c>
      <c r="O947" s="21"/>
      <c r="P947" s="40">
        <f t="shared" si="82"/>
        <v>9257569.9234121777</v>
      </c>
      <c r="Q947" s="45" t="str">
        <f t="shared" si="83"/>
        <v>n.d.</v>
      </c>
      <c r="R947" s="41" t="e">
        <f t="shared" si="84"/>
        <v>#VALUE!</v>
      </c>
    </row>
    <row r="948" spans="3:18" x14ac:dyDescent="0.25">
      <c r="C948" s="21" t="s">
        <v>317</v>
      </c>
      <c r="D948" s="21"/>
      <c r="E948" s="41">
        <v>141032387712</v>
      </c>
      <c r="F948" s="41">
        <v>895321</v>
      </c>
      <c r="G948" s="41">
        <v>12703402829.299999</v>
      </c>
      <c r="K948" s="34">
        <v>18.906400000000001</v>
      </c>
      <c r="N948" s="21" t="str">
        <f t="shared" si="81"/>
        <v>EL PUERTO DE LIVERPOOL, S.A.B. DE C.V.</v>
      </c>
      <c r="O948" s="21"/>
      <c r="P948" s="40">
        <f t="shared" si="82"/>
        <v>7459505125.8832979</v>
      </c>
      <c r="Q948" s="45">
        <f t="shared" si="83"/>
        <v>895321</v>
      </c>
      <c r="R948" s="41">
        <f t="shared" si="84"/>
        <v>671910190.69204068</v>
      </c>
    </row>
    <row r="949" spans="3:18" x14ac:dyDescent="0.25">
      <c r="C949" s="21" t="s">
        <v>318</v>
      </c>
      <c r="D949" s="21"/>
      <c r="E949" s="41">
        <v>691177702.5</v>
      </c>
      <c r="F949" s="41">
        <v>2456</v>
      </c>
      <c r="G949" s="41">
        <v>16341300.1</v>
      </c>
      <c r="K949" s="34">
        <v>18.906400000000001</v>
      </c>
      <c r="N949" s="21" t="str">
        <f t="shared" si="81"/>
        <v>MAXCOM TELECOMUNICACIONES, S.A.B. DE C.V.</v>
      </c>
      <c r="O949" s="21"/>
      <c r="P949" s="40">
        <f t="shared" si="82"/>
        <v>36557869.425168194</v>
      </c>
      <c r="Q949" s="45">
        <f t="shared" si="83"/>
        <v>2456</v>
      </c>
      <c r="R949" s="41">
        <f t="shared" si="84"/>
        <v>864326.37096432946</v>
      </c>
    </row>
    <row r="950" spans="3:18" x14ac:dyDescent="0.25">
      <c r="C950" s="21" t="s">
        <v>319</v>
      </c>
      <c r="D950" s="21"/>
      <c r="E950" s="41">
        <v>2649324807.5</v>
      </c>
      <c r="F950" s="41">
        <v>1156</v>
      </c>
      <c r="G950" s="41">
        <v>115559663.90000001</v>
      </c>
      <c r="K950" s="34">
        <v>18.906400000000001</v>
      </c>
      <c r="N950" s="21" t="str">
        <f t="shared" si="81"/>
        <v>MEDICA SUR, S.A.B. DE C.V.</v>
      </c>
      <c r="O950" s="21"/>
      <c r="P950" s="40">
        <f t="shared" si="82"/>
        <v>140128464.83201453</v>
      </c>
      <c r="Q950" s="45">
        <f t="shared" si="83"/>
        <v>1156</v>
      </c>
      <c r="R950" s="41">
        <f t="shared" si="84"/>
        <v>6112198.1921465741</v>
      </c>
    </row>
    <row r="951" spans="3:18" x14ac:dyDescent="0.25">
      <c r="C951" s="21" t="s">
        <v>320</v>
      </c>
      <c r="D951" s="21"/>
      <c r="E951" s="41">
        <v>66551181773.119995</v>
      </c>
      <c r="F951" s="41">
        <v>1162305</v>
      </c>
      <c r="G951" s="41">
        <v>22370272498.5</v>
      </c>
      <c r="K951" s="34">
        <v>18.906400000000001</v>
      </c>
      <c r="N951" s="21" t="str">
        <f t="shared" si="81"/>
        <v>MEGACABLE HOLDINGS, S.A.B. DE C.V.</v>
      </c>
      <c r="O951" s="21"/>
      <c r="P951" s="40">
        <f t="shared" si="82"/>
        <v>3520034579.4609227</v>
      </c>
      <c r="Q951" s="45">
        <f t="shared" si="83"/>
        <v>1162305</v>
      </c>
      <c r="R951" s="41">
        <f t="shared" si="84"/>
        <v>1183211637.24982</v>
      </c>
    </row>
    <row r="952" spans="3:18" x14ac:dyDescent="0.25">
      <c r="C952" s="21" t="s">
        <v>321</v>
      </c>
      <c r="D952" s="21"/>
      <c r="E952" s="41">
        <v>13496140707.040001</v>
      </c>
      <c r="F952" s="41">
        <v>24328</v>
      </c>
      <c r="G952" s="41">
        <v>114804642.79000001</v>
      </c>
      <c r="K952" s="34">
        <v>18.906400000000001</v>
      </c>
      <c r="N952" s="21" t="str">
        <f t="shared" si="81"/>
        <v>MINERA FRISCO, S.A.B. DE C.V.</v>
      </c>
      <c r="O952" s="21"/>
      <c r="P952" s="40">
        <f t="shared" si="82"/>
        <v>713839795.36241698</v>
      </c>
      <c r="Q952" s="45">
        <f t="shared" si="83"/>
        <v>24328</v>
      </c>
      <c r="R952" s="41">
        <f t="shared" si="84"/>
        <v>6072263.5081242332</v>
      </c>
    </row>
    <row r="953" spans="3:18" x14ac:dyDescent="0.25">
      <c r="C953" s="21" t="s">
        <v>322</v>
      </c>
      <c r="D953" s="21"/>
      <c r="E953" s="41">
        <v>5334488861</v>
      </c>
      <c r="F953" s="41">
        <v>53</v>
      </c>
      <c r="G953" s="41">
        <v>152192.35999999999</v>
      </c>
      <c r="K953" s="34">
        <v>18.906400000000001</v>
      </c>
      <c r="N953" s="21" t="str">
        <f t="shared" si="81"/>
        <v>GRUPO MINSA, S.A.B. DE C.V.</v>
      </c>
      <c r="O953" s="21"/>
      <c r="P953" s="40">
        <f t="shared" si="82"/>
        <v>282152544.16493881</v>
      </c>
      <c r="Q953" s="45">
        <f t="shared" si="83"/>
        <v>53</v>
      </c>
      <c r="R953" s="41">
        <f t="shared" si="84"/>
        <v>8049.7799686878507</v>
      </c>
    </row>
    <row r="954" spans="3:18" x14ac:dyDescent="0.25">
      <c r="C954" s="21" t="s">
        <v>323</v>
      </c>
      <c r="D954" s="21"/>
      <c r="E954" s="41">
        <v>6395771808</v>
      </c>
      <c r="F954" s="41">
        <v>473</v>
      </c>
      <c r="G954" s="41">
        <v>38274603.939999998</v>
      </c>
      <c r="K954" s="34">
        <v>18.906400000000001</v>
      </c>
      <c r="N954" s="21" t="str">
        <f t="shared" si="81"/>
        <v>MONEX, S.A.B. DE C.V.</v>
      </c>
      <c r="O954" s="21"/>
      <c r="P954" s="40">
        <f t="shared" si="82"/>
        <v>338286072.86421525</v>
      </c>
      <c r="Q954" s="45">
        <f t="shared" si="83"/>
        <v>473</v>
      </c>
      <c r="R954" s="41">
        <f t="shared" si="84"/>
        <v>2024425.7997291919</v>
      </c>
    </row>
    <row r="955" spans="3:18" x14ac:dyDescent="0.25">
      <c r="C955" s="21" t="s">
        <v>324</v>
      </c>
      <c r="D955" s="21"/>
      <c r="E955" s="41">
        <v>24458928063.75</v>
      </c>
      <c r="F955" s="41">
        <v>599625</v>
      </c>
      <c r="G955" s="41">
        <v>3819867888</v>
      </c>
      <c r="K955" s="34">
        <v>18.906400000000001</v>
      </c>
      <c r="N955" s="21" t="str">
        <f t="shared" si="81"/>
        <v>NEMAK, S.A.B. DE C.V.</v>
      </c>
      <c r="O955" s="21"/>
      <c r="P955" s="40">
        <f t="shared" si="82"/>
        <v>1293685104.7132187</v>
      </c>
      <c r="Q955" s="45">
        <f t="shared" si="83"/>
        <v>599625</v>
      </c>
      <c r="R955" s="41">
        <f t="shared" si="84"/>
        <v>202040996.06482458</v>
      </c>
    </row>
    <row r="956" spans="3:18" x14ac:dyDescent="0.25">
      <c r="C956" s="21" t="s">
        <v>325</v>
      </c>
      <c r="D956" s="21"/>
      <c r="E956" s="41">
        <v>55848537100.590004</v>
      </c>
      <c r="F956" s="41">
        <v>1413241</v>
      </c>
      <c r="G956" s="41">
        <v>27569084832.77</v>
      </c>
      <c r="K956" s="34">
        <v>18.906400000000001</v>
      </c>
      <c r="N956" s="21" t="str">
        <f t="shared" si="81"/>
        <v>GRUPO AEROPORTUARIO DEL CENTRO NORTE, S.A.B. DE C.V.</v>
      </c>
      <c r="O956" s="21"/>
      <c r="P956" s="40">
        <f t="shared" si="82"/>
        <v>2953948773.9913468</v>
      </c>
      <c r="Q956" s="45">
        <f t="shared" si="83"/>
        <v>1413241</v>
      </c>
      <c r="R956" s="41">
        <f t="shared" si="84"/>
        <v>1458187959.2503066</v>
      </c>
    </row>
    <row r="957" spans="3:18" x14ac:dyDescent="0.25">
      <c r="C957" s="21" t="s">
        <v>1039</v>
      </c>
      <c r="D957" s="21"/>
      <c r="E957" s="41">
        <v>84672000000</v>
      </c>
      <c r="F957" s="41">
        <v>2702005</v>
      </c>
      <c r="G957" s="41">
        <v>39673776232.745003</v>
      </c>
      <c r="K957" s="34">
        <v>18.906400000000001</v>
      </c>
      <c r="N957" s="21" t="str">
        <f t="shared" si="81"/>
        <v>ORBIA ADVANCE CORPORATION, S.A.B. DE C.V.</v>
      </c>
      <c r="O957" s="21"/>
      <c r="P957" s="40">
        <f t="shared" si="82"/>
        <v>4478483476.4947319</v>
      </c>
      <c r="Q957" s="45">
        <f t="shared" si="83"/>
        <v>2702005</v>
      </c>
      <c r="R957" s="41">
        <f t="shared" si="84"/>
        <v>2098431019.7999091</v>
      </c>
    </row>
    <row r="958" spans="3:18" x14ac:dyDescent="0.25">
      <c r="C958" s="21" t="s">
        <v>326</v>
      </c>
      <c r="D958" s="21"/>
      <c r="E958" s="41">
        <v>6251505734.3199997</v>
      </c>
      <c r="F958" s="41">
        <v>15727</v>
      </c>
      <c r="G958" s="41">
        <v>226352009.90000001</v>
      </c>
      <c r="K958" s="34">
        <v>18.906400000000001</v>
      </c>
      <c r="N958" s="21" t="str">
        <f t="shared" si="81"/>
        <v>BIO PAPPEL, S.A.B. DE C.V.</v>
      </c>
      <c r="O958" s="21"/>
      <c r="P958" s="40">
        <f t="shared" si="82"/>
        <v>330655531.15981883</v>
      </c>
      <c r="Q958" s="45">
        <f t="shared" si="83"/>
        <v>15727</v>
      </c>
      <c r="R958" s="41">
        <f t="shared" si="84"/>
        <v>11972242.727330428</v>
      </c>
    </row>
    <row r="959" spans="3:18" x14ac:dyDescent="0.25">
      <c r="C959" s="21" t="s">
        <v>327</v>
      </c>
      <c r="D959" s="21"/>
      <c r="E959" s="41">
        <v>2315517963.7000003</v>
      </c>
      <c r="F959" s="41">
        <v>103</v>
      </c>
      <c r="G959" s="41">
        <v>26083088.649999999</v>
      </c>
      <c r="K959" s="34">
        <v>18.906400000000001</v>
      </c>
      <c r="N959" s="21" t="str">
        <f t="shared" si="81"/>
        <v>PROMOTORA AMBIENTAL, S.A.B. DE C.V.</v>
      </c>
      <c r="O959" s="21"/>
      <c r="P959" s="40">
        <f t="shared" si="82"/>
        <v>122472705.73456608</v>
      </c>
      <c r="Q959" s="45">
        <f t="shared" si="83"/>
        <v>103</v>
      </c>
      <c r="R959" s="41">
        <f t="shared" si="84"/>
        <v>1379590.4376295856</v>
      </c>
    </row>
    <row r="960" spans="3:18" x14ac:dyDescent="0.25">
      <c r="C960" s="21" t="s">
        <v>328</v>
      </c>
      <c r="D960" s="21"/>
      <c r="E960" s="41">
        <v>78783667812.87001</v>
      </c>
      <c r="F960" s="41">
        <v>2227823</v>
      </c>
      <c r="G960" s="41">
        <v>21901968521</v>
      </c>
      <c r="K960" s="34">
        <v>18.906400000000001</v>
      </c>
      <c r="N960" s="21" t="str">
        <f t="shared" si="81"/>
        <v>INDUSTRIAS PEÑOLES, S. A.B. DE C. V.</v>
      </c>
      <c r="O960" s="21"/>
      <c r="P960" s="40">
        <f t="shared" si="82"/>
        <v>4167036972.2882199</v>
      </c>
      <c r="Q960" s="45">
        <f t="shared" si="83"/>
        <v>2227823</v>
      </c>
      <c r="R960" s="41">
        <f t="shared" si="84"/>
        <v>1158442036.6119409</v>
      </c>
    </row>
    <row r="961" spans="3:18" x14ac:dyDescent="0.25">
      <c r="C961" s="21" t="s">
        <v>329</v>
      </c>
      <c r="D961" s="21"/>
      <c r="E961" s="41">
        <v>80487354761.419998</v>
      </c>
      <c r="F961" s="41">
        <v>1683529</v>
      </c>
      <c r="G961" s="41">
        <v>24287298683.029999</v>
      </c>
      <c r="K961" s="34">
        <v>18.906400000000001</v>
      </c>
      <c r="N961" s="21" t="str">
        <f t="shared" si="81"/>
        <v>PROMOTORA Y OPERADORA DE INFRAESTRUCTURA, S.A.B. DE C.V.</v>
      </c>
      <c r="O961" s="21"/>
      <c r="P961" s="40">
        <f t="shared" si="82"/>
        <v>4257148624.8794055</v>
      </c>
      <c r="Q961" s="45">
        <f t="shared" si="83"/>
        <v>1683529</v>
      </c>
      <c r="R961" s="41">
        <f t="shared" si="84"/>
        <v>1284607259.0778782</v>
      </c>
    </row>
    <row r="962" spans="3:18" x14ac:dyDescent="0.25">
      <c r="C962" s="21" t="s">
        <v>330</v>
      </c>
      <c r="D962" s="21"/>
      <c r="E962" s="41">
        <v>6645940683.5094032</v>
      </c>
      <c r="F962" s="41">
        <v>1</v>
      </c>
      <c r="G962" s="41">
        <v>19</v>
      </c>
      <c r="K962" s="34">
        <v>18.906400000000001</v>
      </c>
      <c r="N962" s="21" t="str">
        <f t="shared" si="81"/>
        <v>PLANIGRUPO LATAM, S.A.B. DE C.V.</v>
      </c>
      <c r="O962" s="21"/>
      <c r="P962" s="40">
        <f t="shared" si="82"/>
        <v>351518040.63753027</v>
      </c>
      <c r="Q962" s="45">
        <f t="shared" si="83"/>
        <v>1</v>
      </c>
      <c r="R962" s="41">
        <f t="shared" si="84"/>
        <v>1.0049507045233359</v>
      </c>
    </row>
    <row r="963" spans="3:18" x14ac:dyDescent="0.25">
      <c r="C963" s="21" t="s">
        <v>331</v>
      </c>
      <c r="D963" s="21"/>
      <c r="E963" s="41">
        <v>7548760065</v>
      </c>
      <c r="F963" s="41">
        <v>7</v>
      </c>
      <c r="G963" s="41">
        <v>2219522</v>
      </c>
      <c r="K963" s="34">
        <v>18.906400000000001</v>
      </c>
      <c r="N963" s="21" t="str">
        <f t="shared" si="81"/>
        <v>PROMECAP ACQUISITION COMPANY, S.A.B. DE C.V.</v>
      </c>
      <c r="O963" s="21"/>
      <c r="P963" s="40">
        <f t="shared" si="82"/>
        <v>399270091.87365121</v>
      </c>
      <c r="Q963" s="45">
        <f t="shared" si="83"/>
        <v>7</v>
      </c>
      <c r="R963" s="41">
        <f t="shared" si="84"/>
        <v>117395.27355816019</v>
      </c>
    </row>
    <row r="964" spans="3:18" x14ac:dyDescent="0.25">
      <c r="C964" s="21" t="s">
        <v>332</v>
      </c>
      <c r="D964" s="21"/>
      <c r="E964" s="41">
        <v>776606191.55000007</v>
      </c>
      <c r="F964" s="41">
        <v>1771</v>
      </c>
      <c r="G964" s="41">
        <v>20264532.699999999</v>
      </c>
      <c r="K964" s="34">
        <v>18.906400000000001</v>
      </c>
      <c r="N964" s="21" t="str">
        <f t="shared" si="81"/>
        <v>GRUPO POCHTECA, S.A.B. DE C.V.</v>
      </c>
      <c r="O964" s="21"/>
      <c r="P964" s="40">
        <f t="shared" si="82"/>
        <v>41076365.228176706</v>
      </c>
      <c r="Q964" s="45">
        <f t="shared" si="83"/>
        <v>1771</v>
      </c>
      <c r="R964" s="41">
        <f t="shared" si="84"/>
        <v>1071834.5480895357</v>
      </c>
    </row>
    <row r="965" spans="3:18" x14ac:dyDescent="0.25">
      <c r="C965" s="21" t="s">
        <v>333</v>
      </c>
      <c r="D965" s="21"/>
      <c r="E965" s="41">
        <v>18843515544</v>
      </c>
      <c r="F965" s="41">
        <v>169</v>
      </c>
      <c r="G965" s="41">
        <v>221119873.09999999</v>
      </c>
      <c r="K965" s="34">
        <v>18.906400000000001</v>
      </c>
      <c r="N965" s="21" t="str">
        <f t="shared" si="81"/>
        <v>GRUPO POSADAS, S.A.B. DE C.V.</v>
      </c>
      <c r="O965" s="21"/>
      <c r="P965" s="40">
        <f t="shared" si="82"/>
        <v>996673906.4020648</v>
      </c>
      <c r="Q965" s="45">
        <f t="shared" si="83"/>
        <v>169</v>
      </c>
      <c r="R965" s="41">
        <f t="shared" si="84"/>
        <v>11695503.802945033</v>
      </c>
    </row>
    <row r="966" spans="3:18" x14ac:dyDescent="0.25">
      <c r="C966" s="21" t="s">
        <v>334</v>
      </c>
      <c r="D966" s="21"/>
      <c r="E966" s="41">
        <v>427798548</v>
      </c>
      <c r="F966" s="41">
        <v>21</v>
      </c>
      <c r="G966" s="41">
        <v>42010092</v>
      </c>
      <c r="K966" s="34">
        <v>18.906400000000001</v>
      </c>
      <c r="N966" s="21" t="str">
        <f t="shared" si="81"/>
        <v>PROCORP, S.A.B. DE C.V.</v>
      </c>
      <c r="O966" s="21"/>
      <c r="P966" s="40">
        <f t="shared" si="82"/>
        <v>22627181.695087377</v>
      </c>
      <c r="Q966" s="45">
        <f t="shared" si="83"/>
        <v>21</v>
      </c>
      <c r="R966" s="41">
        <f t="shared" si="84"/>
        <v>2222003.7659205347</v>
      </c>
    </row>
    <row r="967" spans="3:18" x14ac:dyDescent="0.25">
      <c r="C967" s="21" t="s">
        <v>335</v>
      </c>
      <c r="D967" s="21"/>
      <c r="E967" s="41">
        <v>4482367307.4314203</v>
      </c>
      <c r="F967" s="41">
        <v>8</v>
      </c>
      <c r="G967" s="41">
        <v>957.39</v>
      </c>
      <c r="K967" s="34">
        <v>18.906400000000001</v>
      </c>
      <c r="N967" s="21" t="str">
        <f t="shared" si="81"/>
        <v>PEÑA VERDE S.A.B.</v>
      </c>
      <c r="O967" s="21"/>
      <c r="P967" s="40">
        <f t="shared" si="82"/>
        <v>237082009.65976706</v>
      </c>
      <c r="Q967" s="45">
        <f t="shared" si="83"/>
        <v>8</v>
      </c>
      <c r="R967" s="41">
        <f t="shared" si="84"/>
        <v>50.638408158084033</v>
      </c>
    </row>
    <row r="968" spans="3:18" x14ac:dyDescent="0.25">
      <c r="C968" s="21" t="s">
        <v>1040</v>
      </c>
      <c r="D968" s="21"/>
      <c r="E968" s="41">
        <v>33745000000.000004</v>
      </c>
      <c r="F968" s="41">
        <v>658922</v>
      </c>
      <c r="G968" s="41">
        <v>11099407015</v>
      </c>
      <c r="K968" s="34">
        <v>18.906400000000001</v>
      </c>
      <c r="N968" s="21" t="str">
        <f t="shared" si="81"/>
        <v>QUALITAS CONTROLADORA, S.A.B. DE C.V.</v>
      </c>
      <c r="O968" s="21"/>
      <c r="P968" s="40">
        <f t="shared" si="82"/>
        <v>1784845343.3757882</v>
      </c>
      <c r="Q968" s="45">
        <f t="shared" si="83"/>
        <v>658922</v>
      </c>
      <c r="R968" s="41">
        <f t="shared" si="84"/>
        <v>587071415.76397407</v>
      </c>
    </row>
    <row r="969" spans="3:18" x14ac:dyDescent="0.25">
      <c r="C969" s="21" t="s">
        <v>336</v>
      </c>
      <c r="D969" s="21"/>
      <c r="E969" s="41">
        <v>0</v>
      </c>
      <c r="F969" s="41">
        <v>0</v>
      </c>
      <c r="G969" s="41">
        <v>0</v>
      </c>
      <c r="K969" s="34">
        <v>18.906400000000001</v>
      </c>
      <c r="N969" s="21" t="str">
        <f t="shared" si="81"/>
        <v>Q.B. INDUSTRIAS, S.A. DE C.V.</v>
      </c>
      <c r="O969" s="21"/>
      <c r="P969" s="40">
        <f t="shared" si="82"/>
        <v>0</v>
      </c>
      <c r="Q969" s="45">
        <f t="shared" si="83"/>
        <v>0</v>
      </c>
      <c r="R969" s="41">
        <f t="shared" si="84"/>
        <v>0</v>
      </c>
    </row>
    <row r="970" spans="3:18" x14ac:dyDescent="0.25">
      <c r="C970" s="21" t="s">
        <v>337</v>
      </c>
      <c r="D970" s="21"/>
      <c r="E970" s="41">
        <v>49445057.975455001</v>
      </c>
      <c r="F970" s="41" t="s">
        <v>8</v>
      </c>
      <c r="G970" s="41" t="s">
        <v>8</v>
      </c>
      <c r="K970" s="34">
        <v>18.906400000000001</v>
      </c>
      <c r="N970" s="21" t="str">
        <f t="shared" si="81"/>
        <v>GRUPO QUMMA, S.A. DE C.V.</v>
      </c>
      <c r="O970" s="21"/>
      <c r="P970" s="40">
        <f t="shared" si="82"/>
        <v>2615255.0446121418</v>
      </c>
      <c r="Q970" s="45" t="str">
        <f t="shared" si="83"/>
        <v>n.d.</v>
      </c>
      <c r="R970" s="45" t="str">
        <f t="shared" si="83"/>
        <v>n.d.</v>
      </c>
    </row>
    <row r="971" spans="3:18" x14ac:dyDescent="0.25">
      <c r="C971" s="21" t="s">
        <v>338</v>
      </c>
      <c r="D971" s="21"/>
      <c r="E971" s="41">
        <v>34809910997.950005</v>
      </c>
      <c r="F971" s="41">
        <v>733886</v>
      </c>
      <c r="G971" s="41">
        <v>14252260437.5</v>
      </c>
      <c r="K971" s="34">
        <v>18.906400000000001</v>
      </c>
      <c r="N971" s="21" t="str">
        <f t="shared" si="81"/>
        <v>REGIONAL, S.A.B. DE C.V.</v>
      </c>
      <c r="O971" s="21"/>
      <c r="P971" s="40">
        <f t="shared" si="82"/>
        <v>1841170767.4623408</v>
      </c>
      <c r="Q971" s="45">
        <f t="shared" si="83"/>
        <v>733886</v>
      </c>
      <c r="R971" s="41">
        <f t="shared" si="84"/>
        <v>753832587.77451015</v>
      </c>
    </row>
    <row r="972" spans="3:18" x14ac:dyDescent="0.25">
      <c r="C972" s="21" t="s">
        <v>339</v>
      </c>
      <c r="D972" s="21"/>
      <c r="E972" s="41">
        <v>1533224928</v>
      </c>
      <c r="F972" s="41">
        <v>126</v>
      </c>
      <c r="G972" s="41">
        <v>203392027.59999999</v>
      </c>
      <c r="K972" s="34">
        <v>18.906400000000001</v>
      </c>
      <c r="N972" s="21" t="str">
        <f t="shared" si="81"/>
        <v>GRUPO RADIO CENTRO, S.A.B. DE C.V.</v>
      </c>
      <c r="O972" s="21"/>
      <c r="P972" s="40">
        <f t="shared" si="82"/>
        <v>81095551.13612321</v>
      </c>
      <c r="Q972" s="45">
        <f t="shared" si="83"/>
        <v>126</v>
      </c>
      <c r="R972" s="41">
        <f t="shared" si="84"/>
        <v>10757840.075318409</v>
      </c>
    </row>
    <row r="973" spans="3:18" x14ac:dyDescent="0.25">
      <c r="C973" s="21" t="s">
        <v>340</v>
      </c>
      <c r="D973" s="21"/>
      <c r="E973" s="41">
        <v>16454186239.560001</v>
      </c>
      <c r="F973" s="41">
        <v>5439</v>
      </c>
      <c r="G973" s="41">
        <v>15357397.82</v>
      </c>
      <c r="K973" s="34">
        <v>18.906400000000001</v>
      </c>
      <c r="N973" s="21" t="str">
        <f t="shared" si="81"/>
        <v>RLH PROPERTIES, S.A.B. DE C.V.</v>
      </c>
      <c r="O973" s="21"/>
      <c r="P973" s="40">
        <f t="shared" si="82"/>
        <v>870297160.7265265</v>
      </c>
      <c r="Q973" s="45">
        <f t="shared" si="83"/>
        <v>5439</v>
      </c>
      <c r="R973" s="41">
        <f t="shared" si="84"/>
        <v>812285.6715186392</v>
      </c>
    </row>
    <row r="974" spans="3:18" x14ac:dyDescent="0.25">
      <c r="C974" s="21" t="s">
        <v>341</v>
      </c>
      <c r="D974" s="21"/>
      <c r="E974" s="41">
        <v>61309172.222999997</v>
      </c>
      <c r="F974" s="41">
        <v>39166</v>
      </c>
      <c r="G974" s="41">
        <v>508571055.5</v>
      </c>
      <c r="K974" s="34">
        <v>18.906400000000001</v>
      </c>
      <c r="N974" s="21" t="str">
        <f t="shared" si="81"/>
        <v>SARE HOLDING, S.A.B. DE C.V.</v>
      </c>
      <c r="O974" s="21"/>
      <c r="P974" s="40">
        <f t="shared" si="82"/>
        <v>3242773.4641708625</v>
      </c>
      <c r="Q974" s="45">
        <f t="shared" si="83"/>
        <v>39166</v>
      </c>
      <c r="R974" s="41">
        <f t="shared" si="84"/>
        <v>26899412.659205347</v>
      </c>
    </row>
    <row r="975" spans="3:18" x14ac:dyDescent="0.25">
      <c r="C975" s="21" t="s">
        <v>342</v>
      </c>
      <c r="D975" s="21"/>
      <c r="E975" s="41">
        <v>0</v>
      </c>
      <c r="F975" s="41">
        <v>0</v>
      </c>
      <c r="G975" s="41">
        <v>0</v>
      </c>
      <c r="K975" s="34">
        <v>18.906400000000001</v>
      </c>
      <c r="N975" s="21" t="str">
        <f t="shared" si="81"/>
        <v>SAVIA, S.A. DE C.V.</v>
      </c>
      <c r="O975" s="21"/>
      <c r="P975" s="40">
        <f t="shared" si="82"/>
        <v>0</v>
      </c>
      <c r="Q975" s="45">
        <f t="shared" si="83"/>
        <v>0</v>
      </c>
      <c r="R975" s="41">
        <f t="shared" si="84"/>
        <v>0</v>
      </c>
    </row>
    <row r="976" spans="3:18" x14ac:dyDescent="0.25">
      <c r="C976" s="21" t="s">
        <v>343</v>
      </c>
      <c r="D976" s="21"/>
      <c r="E976" s="41">
        <v>32102244303</v>
      </c>
      <c r="F976" s="41">
        <v>521613</v>
      </c>
      <c r="G976" s="41">
        <v>3560837743</v>
      </c>
      <c r="K976" s="34">
        <v>18.906400000000001</v>
      </c>
      <c r="N976" s="21" t="str">
        <f t="shared" si="81"/>
        <v>GRUPO SIMEC, S.A.B. DE C.V.</v>
      </c>
      <c r="O976" s="21"/>
      <c r="P976" s="40">
        <f t="shared" si="82"/>
        <v>1697956475.2147419</v>
      </c>
      <c r="Q976" s="45">
        <f t="shared" si="83"/>
        <v>521613</v>
      </c>
      <c r="R976" s="41">
        <f t="shared" si="84"/>
        <v>188340336.76427028</v>
      </c>
    </row>
    <row r="977" spans="3:18" x14ac:dyDescent="0.25">
      <c r="C977" s="21" t="s">
        <v>344</v>
      </c>
      <c r="D977" s="21"/>
      <c r="E977" s="41">
        <v>46200000000</v>
      </c>
      <c r="F977" s="41">
        <v>121929</v>
      </c>
      <c r="G977" s="41">
        <v>1565310421.8199999</v>
      </c>
      <c r="K977" s="34">
        <v>18.906400000000001</v>
      </c>
      <c r="N977" s="21" t="str">
        <f t="shared" si="81"/>
        <v>TELESITES, S.A.B. DE C.V.</v>
      </c>
      <c r="O977" s="21"/>
      <c r="P977" s="40">
        <f t="shared" si="82"/>
        <v>2443616976.2620063</v>
      </c>
      <c r="Q977" s="45">
        <f t="shared" si="83"/>
        <v>121929</v>
      </c>
      <c r="R977" s="41">
        <f t="shared" si="84"/>
        <v>82792621.642406791</v>
      </c>
    </row>
    <row r="978" spans="3:18" x14ac:dyDescent="0.25">
      <c r="C978" s="21" t="s">
        <v>345</v>
      </c>
      <c r="D978" s="21"/>
      <c r="E978" s="41">
        <v>45788947200</v>
      </c>
      <c r="F978" s="41">
        <v>1174</v>
      </c>
      <c r="G978" s="41">
        <v>87758498.549999997</v>
      </c>
      <c r="K978" s="34">
        <v>18.906400000000001</v>
      </c>
      <c r="N978" s="21" t="str">
        <f t="shared" si="81"/>
        <v>ORGANIZACION SORIANA, S.A.B. DE C.V.</v>
      </c>
      <c r="O978" s="21"/>
      <c r="P978" s="40">
        <f t="shared" si="82"/>
        <v>2421875513.0537806</v>
      </c>
      <c r="Q978" s="45">
        <f t="shared" si="83"/>
        <v>1174</v>
      </c>
      <c r="R978" s="41">
        <f t="shared" si="84"/>
        <v>4641734.9971438237</v>
      </c>
    </row>
    <row r="979" spans="3:18" x14ac:dyDescent="0.25">
      <c r="C979" s="21" t="s">
        <v>346</v>
      </c>
      <c r="D979" s="21"/>
      <c r="E979" s="41">
        <v>1656000000</v>
      </c>
      <c r="F979" s="41">
        <v>787</v>
      </c>
      <c r="G979" s="41">
        <v>46397246.969999999</v>
      </c>
      <c r="K979" s="34">
        <v>18.906400000000001</v>
      </c>
      <c r="N979" s="21" t="str">
        <f t="shared" si="81"/>
        <v>GRUPO SPORTS WORLD, S.A.B. DE C.V.</v>
      </c>
      <c r="O979" s="21"/>
      <c r="P979" s="40">
        <f t="shared" si="82"/>
        <v>87589387.720560223</v>
      </c>
      <c r="Q979" s="45">
        <f t="shared" si="83"/>
        <v>787</v>
      </c>
      <c r="R979" s="41">
        <f t="shared" si="84"/>
        <v>2454049.7910760376</v>
      </c>
    </row>
    <row r="980" spans="3:18" x14ac:dyDescent="0.25">
      <c r="C980" s="21" t="s">
        <v>347</v>
      </c>
      <c r="D980" s="21"/>
      <c r="E980" s="41">
        <v>2083533313.700021</v>
      </c>
      <c r="F980" s="41">
        <v>1777537</v>
      </c>
      <c r="G980" s="41">
        <v>30194718223</v>
      </c>
      <c r="K980" s="34">
        <v>18.906400000000001</v>
      </c>
      <c r="N980" s="21" t="str">
        <f t="shared" si="81"/>
        <v>PROTEAK UNO, S.A.B. DE C.V.</v>
      </c>
      <c r="O980" s="21"/>
      <c r="P980" s="40">
        <f t="shared" si="82"/>
        <v>110202540.60529879</v>
      </c>
      <c r="Q980" s="45">
        <f t="shared" si="83"/>
        <v>1777537</v>
      </c>
      <c r="R980" s="41">
        <f t="shared" si="84"/>
        <v>1597063334.267761</v>
      </c>
    </row>
    <row r="981" spans="3:18" x14ac:dyDescent="0.25">
      <c r="C981" s="21" t="s">
        <v>348</v>
      </c>
      <c r="D981" s="21"/>
      <c r="E981" s="41">
        <v>0</v>
      </c>
      <c r="F981" s="41">
        <v>0</v>
      </c>
      <c r="G981" s="41">
        <v>0</v>
      </c>
      <c r="K981" s="34">
        <v>18.906400000000001</v>
      </c>
      <c r="N981" s="21" t="str">
        <f t="shared" si="81"/>
        <v>TEKCHEM, S.A.B. DE C.V.</v>
      </c>
      <c r="O981" s="21"/>
      <c r="P981" s="40">
        <f t="shared" si="82"/>
        <v>0</v>
      </c>
      <c r="Q981" s="45">
        <f t="shared" si="83"/>
        <v>0</v>
      </c>
      <c r="R981" s="41">
        <f t="shared" si="84"/>
        <v>0</v>
      </c>
    </row>
    <row r="982" spans="3:18" x14ac:dyDescent="0.25">
      <c r="C982" s="21" t="s">
        <v>349</v>
      </c>
      <c r="D982" s="21"/>
      <c r="E982" s="41">
        <v>135501925679.75035</v>
      </c>
      <c r="F982" s="41">
        <v>2223</v>
      </c>
      <c r="G982" s="41">
        <v>13228280.720000001</v>
      </c>
      <c r="K982" s="34">
        <v>18.906400000000001</v>
      </c>
      <c r="N982" s="21" t="str">
        <f t="shared" si="81"/>
        <v>GRUPO TELEVISA, S.A.B.</v>
      </c>
      <c r="O982" s="21"/>
      <c r="P982" s="40">
        <f t="shared" si="82"/>
        <v>7166987140.8491488</v>
      </c>
      <c r="Q982" s="45">
        <f t="shared" si="83"/>
        <v>2223</v>
      </c>
      <c r="R982" s="41">
        <f t="shared" si="84"/>
        <v>699672.1067998138</v>
      </c>
    </row>
    <row r="983" spans="3:18" x14ac:dyDescent="0.25">
      <c r="C983" s="21" t="s">
        <v>350</v>
      </c>
      <c r="D983" s="21"/>
      <c r="E983" s="41">
        <v>733672798.38</v>
      </c>
      <c r="F983" s="41">
        <v>110537</v>
      </c>
      <c r="G983" s="41">
        <v>1466357327</v>
      </c>
      <c r="K983" s="34">
        <v>18.906400000000001</v>
      </c>
      <c r="N983" s="21" t="str">
        <f t="shared" si="81"/>
        <v>GRUPO TMM, S.A.</v>
      </c>
      <c r="O983" s="21"/>
      <c r="P983" s="40">
        <f t="shared" si="82"/>
        <v>38805526.085346758</v>
      </c>
      <c r="Q983" s="45">
        <f t="shared" si="83"/>
        <v>110537</v>
      </c>
      <c r="R983" s="41">
        <f t="shared" si="84"/>
        <v>77558780.465873986</v>
      </c>
    </row>
    <row r="984" spans="3:18" x14ac:dyDescent="0.25">
      <c r="C984" s="21" t="s">
        <v>1041</v>
      </c>
      <c r="D984" s="21"/>
      <c r="E984" s="41">
        <v>8309782610.6899996</v>
      </c>
      <c r="F984" s="41">
        <v>300311</v>
      </c>
      <c r="G984" s="41">
        <v>4165282590</v>
      </c>
      <c r="K984" s="34">
        <v>18.906400000000001</v>
      </c>
      <c r="N984" s="21" t="str">
        <f t="shared" si="81"/>
        <v>GRUPO TRAXION S.A.B DE C.V.</v>
      </c>
      <c r="O984" s="21"/>
      <c r="P984" s="40">
        <f t="shared" si="82"/>
        <v>439522204.6867727</v>
      </c>
      <c r="Q984" s="45">
        <f t="shared" si="83"/>
        <v>300311</v>
      </c>
      <c r="R984" s="41">
        <f t="shared" si="84"/>
        <v>220310719.6504887</v>
      </c>
    </row>
    <row r="985" spans="3:18" x14ac:dyDescent="0.25">
      <c r="C985" s="21" t="s">
        <v>351</v>
      </c>
      <c r="D985" s="21"/>
      <c r="E985" s="41">
        <v>10965024000</v>
      </c>
      <c r="F985" s="41">
        <v>14306</v>
      </c>
      <c r="G985" s="41">
        <v>17161647.32</v>
      </c>
      <c r="K985" s="34">
        <v>18.906400000000001</v>
      </c>
      <c r="N985" s="21" t="str">
        <f t="shared" ref="N985:N1118" si="85">C985</f>
        <v>UNIFIN FINANCIERA, S.A.B. DE C.V., SOFOM, E.N.R.</v>
      </c>
      <c r="O985" s="21"/>
      <c r="P985" s="40">
        <f t="shared" ref="P985:P1118" si="86">E985/K985</f>
        <v>579963610.2060678</v>
      </c>
      <c r="Q985" s="45">
        <f t="shared" ref="Q985:Q996" si="87">F985</f>
        <v>14306</v>
      </c>
      <c r="R985" s="41">
        <f t="shared" ref="R985:R996" si="88">G985/K985</f>
        <v>907716.29289552744</v>
      </c>
    </row>
    <row r="986" spans="3:18" x14ac:dyDescent="0.25">
      <c r="C986" s="21" t="s">
        <v>352</v>
      </c>
      <c r="D986" s="21"/>
      <c r="E986" s="41">
        <v>212045279.56800002</v>
      </c>
      <c r="F986" s="41">
        <v>926</v>
      </c>
      <c r="G986" s="41">
        <v>654675164.29999995</v>
      </c>
      <c r="K986" s="34">
        <v>18.906400000000001</v>
      </c>
      <c r="N986" s="21" t="str">
        <f t="shared" si="85"/>
        <v>URBI DESARROLLOS URBANOS, S.A.B. DE C.V.</v>
      </c>
      <c r="O986" s="21"/>
      <c r="P986" s="40">
        <f t="shared" si="86"/>
        <v>11215529.110142598</v>
      </c>
      <c r="Q986" s="45">
        <f t="shared" si="87"/>
        <v>926</v>
      </c>
      <c r="R986" s="41">
        <f t="shared" si="88"/>
        <v>34627171.978800826</v>
      </c>
    </row>
    <row r="987" spans="3:18" x14ac:dyDescent="0.25">
      <c r="C987" s="21" t="s">
        <v>353</v>
      </c>
      <c r="D987" s="21"/>
      <c r="E987" s="41">
        <v>20760000000</v>
      </c>
      <c r="F987" s="41">
        <v>20</v>
      </c>
      <c r="G987" s="41">
        <v>75690.820000000007</v>
      </c>
      <c r="K987" s="34">
        <v>18.906400000000001</v>
      </c>
      <c r="N987" s="21" t="str">
        <f t="shared" si="85"/>
        <v>VALUE GRUPO FINANCIERO, S.A.B. DE C.V.</v>
      </c>
      <c r="O987" s="21"/>
      <c r="P987" s="40">
        <f t="shared" si="86"/>
        <v>1098040875.0476029</v>
      </c>
      <c r="Q987" s="45">
        <f t="shared" si="87"/>
        <v>20</v>
      </c>
      <c r="R987" s="41">
        <f t="shared" si="88"/>
        <v>4003.4496255236322</v>
      </c>
    </row>
    <row r="988" spans="3:18" x14ac:dyDescent="0.25">
      <c r="C988" s="21" t="s">
        <v>354</v>
      </c>
      <c r="D988" s="21"/>
      <c r="E988" s="41">
        <v>2121044098.408</v>
      </c>
      <c r="F988" s="41">
        <v>1036953</v>
      </c>
      <c r="G988" s="41">
        <v>8428955378</v>
      </c>
      <c r="K988" s="34">
        <v>18.906400000000001</v>
      </c>
      <c r="N988" s="21" t="str">
        <f t="shared" si="85"/>
        <v>GRUPO VASCONIA S.A.B.</v>
      </c>
      <c r="O988" s="21"/>
      <c r="P988" s="40">
        <f t="shared" si="86"/>
        <v>112186566.36948334</v>
      </c>
      <c r="Q988" s="45">
        <f t="shared" si="87"/>
        <v>1036953</v>
      </c>
      <c r="R988" s="41">
        <f t="shared" si="88"/>
        <v>445825507.65878218</v>
      </c>
    </row>
    <row r="989" spans="3:18" x14ac:dyDescent="0.25">
      <c r="C989" s="21" t="s">
        <v>1042</v>
      </c>
      <c r="D989" s="21"/>
      <c r="E989" s="41">
        <v>20619540652</v>
      </c>
      <c r="F989" s="41">
        <v>2058</v>
      </c>
      <c r="G989" s="41">
        <v>448155816.89999998</v>
      </c>
      <c r="K989" s="34">
        <v>18.906400000000001</v>
      </c>
      <c r="N989" s="21" t="str">
        <f t="shared" si="85"/>
        <v>CORPORACION INMOBILIARIA VESTA, S.A.B. DE C.V.</v>
      </c>
      <c r="O989" s="21"/>
      <c r="P989" s="40">
        <f t="shared" si="86"/>
        <v>1090611679.2197351</v>
      </c>
      <c r="Q989" s="45">
        <f t="shared" si="87"/>
        <v>2058</v>
      </c>
      <c r="R989" s="41">
        <f t="shared" si="88"/>
        <v>23703921.259467691</v>
      </c>
    </row>
    <row r="990" spans="3:18" x14ac:dyDescent="0.25">
      <c r="C990" s="21" t="s">
        <v>355</v>
      </c>
      <c r="D990" s="21"/>
      <c r="E990" s="41">
        <v>5697009937.8000002</v>
      </c>
      <c r="F990" s="41">
        <v>6261</v>
      </c>
      <c r="G990" s="41">
        <v>574525400.20000005</v>
      </c>
      <c r="K990" s="34">
        <v>18.906400000000001</v>
      </c>
      <c r="N990" s="21" t="str">
        <f t="shared" si="85"/>
        <v>VINTE VIVIENDAS INTEGRALES, S.A.B. DE C.V.</v>
      </c>
      <c r="O990" s="21"/>
      <c r="P990" s="40">
        <f t="shared" si="86"/>
        <v>301327060.56150299</v>
      </c>
      <c r="Q990" s="45">
        <f t="shared" si="87"/>
        <v>6261</v>
      </c>
      <c r="R990" s="41">
        <f t="shared" si="88"/>
        <v>30387879.247239031</v>
      </c>
    </row>
    <row r="991" spans="3:18" x14ac:dyDescent="0.25">
      <c r="C991" s="21" t="s">
        <v>84</v>
      </c>
      <c r="D991" s="21"/>
      <c r="E991" s="41">
        <v>12677947814</v>
      </c>
      <c r="F991" s="41">
        <v>12602</v>
      </c>
      <c r="G991" s="41">
        <v>597547682</v>
      </c>
      <c r="K991" s="34">
        <v>18.906400000000001</v>
      </c>
      <c r="N991" s="21" t="str">
        <f t="shared" si="85"/>
        <v>VISTA OIL &amp; GAS, S.A.B. DE C.V.</v>
      </c>
      <c r="O991" s="21"/>
      <c r="P991" s="40">
        <f t="shared" si="86"/>
        <v>670563820.39944136</v>
      </c>
      <c r="Q991" s="45">
        <f t="shared" si="87"/>
        <v>12602</v>
      </c>
      <c r="R991" s="41">
        <f t="shared" si="88"/>
        <v>31605577.053272963</v>
      </c>
    </row>
    <row r="992" spans="3:18" x14ac:dyDescent="0.25">
      <c r="C992" s="21" t="s">
        <v>356</v>
      </c>
      <c r="D992" s="21"/>
      <c r="E992" s="41">
        <v>20382535732.349998</v>
      </c>
      <c r="F992" s="41">
        <v>498882</v>
      </c>
      <c r="G992" s="41">
        <v>4125549804</v>
      </c>
      <c r="K992" s="34">
        <v>18.906400000000001</v>
      </c>
      <c r="N992" s="21" t="str">
        <f t="shared" si="85"/>
        <v>VITRO, S.A.B. DE C.V.</v>
      </c>
      <c r="O992" s="21"/>
      <c r="P992" s="40">
        <f t="shared" si="86"/>
        <v>1078075981.2735369</v>
      </c>
      <c r="Q992" s="45">
        <f t="shared" si="87"/>
        <v>498882</v>
      </c>
      <c r="R992" s="41">
        <f t="shared" si="88"/>
        <v>218209167.47767949</v>
      </c>
    </row>
    <row r="993" spans="2:18" x14ac:dyDescent="0.25">
      <c r="C993" s="21" t="s">
        <v>1043</v>
      </c>
      <c r="D993" s="21"/>
      <c r="E993" s="41">
        <v>20014920928.200001</v>
      </c>
      <c r="F993" s="41">
        <v>5575703</v>
      </c>
      <c r="G993" s="41">
        <v>198968197650.13</v>
      </c>
      <c r="K993" s="34">
        <v>18.906400000000001</v>
      </c>
      <c r="N993" s="21" t="str">
        <f t="shared" si="85"/>
        <v>CONTROLADORA VUELA COMPAÑIA DE AVIACION, S.A.B. DE C.V.</v>
      </c>
      <c r="O993" s="21"/>
      <c r="P993" s="40">
        <f t="shared" si="86"/>
        <v>1058632046.7249185</v>
      </c>
      <c r="Q993" s="45">
        <f t="shared" si="87"/>
        <v>5575703</v>
      </c>
      <c r="R993" s="41">
        <f t="shared" si="88"/>
        <v>10523854231.907185</v>
      </c>
    </row>
    <row r="994" spans="2:18" x14ac:dyDescent="0.25">
      <c r="C994" s="21" t="s">
        <v>357</v>
      </c>
      <c r="D994" s="21"/>
      <c r="E994" s="41">
        <v>945534952468.65002</v>
      </c>
      <c r="F994" s="41">
        <v>81629420</v>
      </c>
      <c r="G994" s="41">
        <v>1588275623564.8499</v>
      </c>
      <c r="K994" s="34">
        <v>18.906400000000001</v>
      </c>
      <c r="N994" s="21" t="str">
        <f t="shared" si="85"/>
        <v>WAL - MART DE MEXICO, S.A.B. DE C.V.</v>
      </c>
      <c r="O994" s="21"/>
      <c r="P994" s="40">
        <f t="shared" si="86"/>
        <v>50011369296.568886</v>
      </c>
      <c r="Q994" s="45">
        <f t="shared" si="87"/>
        <v>81629420</v>
      </c>
      <c r="R994" s="41">
        <f t="shared" si="88"/>
        <v>84007300362.038773</v>
      </c>
    </row>
    <row r="995" spans="2:18" s="64" customFormat="1" x14ac:dyDescent="0.25">
      <c r="B995" s="60" t="s">
        <v>1045</v>
      </c>
      <c r="C995" s="21"/>
      <c r="D995" s="21"/>
      <c r="E995" s="41"/>
      <c r="F995" s="41"/>
      <c r="G995" s="41"/>
      <c r="I995" s="34" t="s">
        <v>1045</v>
      </c>
      <c r="K995" s="34"/>
      <c r="M995" s="60" t="s">
        <v>1045</v>
      </c>
      <c r="N995" s="21"/>
      <c r="O995" s="21"/>
      <c r="P995" s="40"/>
      <c r="Q995" s="45"/>
      <c r="R995" s="41"/>
    </row>
    <row r="996" spans="2:18" s="64" customFormat="1" x14ac:dyDescent="0.25">
      <c r="C996" s="21" t="s">
        <v>1046</v>
      </c>
      <c r="D996" s="21"/>
      <c r="E996" s="41">
        <v>1125028068</v>
      </c>
      <c r="F996" s="41">
        <v>188</v>
      </c>
      <c r="G996" s="41">
        <v>24417501.689999994</v>
      </c>
      <c r="I996" s="12"/>
      <c r="K996" s="34">
        <v>1</v>
      </c>
      <c r="N996" s="21" t="str">
        <f t="shared" si="85"/>
        <v>Grupo Assa, S.A.</v>
      </c>
      <c r="O996" s="21"/>
      <c r="P996" s="40">
        <f t="shared" si="86"/>
        <v>1125028068</v>
      </c>
      <c r="Q996" s="45">
        <f t="shared" si="87"/>
        <v>188</v>
      </c>
      <c r="R996" s="41">
        <f t="shared" si="88"/>
        <v>24417501.689999994</v>
      </c>
    </row>
    <row r="997" spans="2:18" s="64" customFormat="1" x14ac:dyDescent="0.25">
      <c r="C997" s="21" t="s">
        <v>1047</v>
      </c>
      <c r="D997" s="21"/>
      <c r="E997" s="41">
        <v>7677401096.1999998</v>
      </c>
      <c r="F997" s="41">
        <v>525</v>
      </c>
      <c r="G997" s="41">
        <v>117532672.39</v>
      </c>
      <c r="I997" s="12"/>
      <c r="K997" s="34">
        <v>1</v>
      </c>
      <c r="N997" s="21" t="str">
        <f t="shared" ref="N997:N1060" si="89">C997</f>
        <v>BG Financial Group</v>
      </c>
      <c r="O997" s="21"/>
      <c r="P997" s="40">
        <f t="shared" ref="P997:P1060" si="90">E997/K997</f>
        <v>7677401096.1999998</v>
      </c>
      <c r="Q997" s="45">
        <f t="shared" ref="Q997:Q1060" si="91">F997</f>
        <v>525</v>
      </c>
      <c r="R997" s="41">
        <f t="shared" ref="R997:R1060" si="92">G997/K997</f>
        <v>117532672.39</v>
      </c>
    </row>
    <row r="998" spans="2:18" s="64" customFormat="1" x14ac:dyDescent="0.25">
      <c r="C998" s="21" t="s">
        <v>1048</v>
      </c>
      <c r="D998" s="21"/>
      <c r="E998" s="41">
        <v>97423220</v>
      </c>
      <c r="F998" s="41">
        <v>2</v>
      </c>
      <c r="G998" s="41">
        <v>6016893.3300000001</v>
      </c>
      <c r="I998" s="12"/>
      <c r="K998" s="34">
        <v>1</v>
      </c>
      <c r="N998" s="21" t="str">
        <f t="shared" si="89"/>
        <v>Canal Bank, S.A.</v>
      </c>
      <c r="O998" s="21"/>
      <c r="P998" s="40">
        <f t="shared" si="90"/>
        <v>97423220</v>
      </c>
      <c r="Q998" s="45">
        <f t="shared" si="91"/>
        <v>2</v>
      </c>
      <c r="R998" s="41">
        <f t="shared" si="92"/>
        <v>6016893.3300000001</v>
      </c>
    </row>
    <row r="999" spans="2:18" s="64" customFormat="1" x14ac:dyDescent="0.25">
      <c r="C999" s="21" t="s">
        <v>1049</v>
      </c>
      <c r="D999" s="21"/>
      <c r="E999" s="41">
        <v>4723697758</v>
      </c>
      <c r="F999" s="41">
        <v>436</v>
      </c>
      <c r="G999" s="41">
        <v>119807919.88000003</v>
      </c>
      <c r="I999" s="12"/>
      <c r="K999" s="34">
        <v>1</v>
      </c>
      <c r="N999" s="21" t="str">
        <f t="shared" si="89"/>
        <v>Empresa General de Inversiones, S.A.</v>
      </c>
      <c r="O999" s="21"/>
      <c r="P999" s="40">
        <f t="shared" si="90"/>
        <v>4723697758</v>
      </c>
      <c r="Q999" s="45">
        <f t="shared" si="91"/>
        <v>436</v>
      </c>
      <c r="R999" s="41">
        <f t="shared" si="92"/>
        <v>119807919.88000003</v>
      </c>
    </row>
    <row r="1000" spans="2:18" s="64" customFormat="1" x14ac:dyDescent="0.25">
      <c r="C1000" s="21" t="s">
        <v>1050</v>
      </c>
      <c r="D1000" s="21"/>
      <c r="E1000" s="41">
        <v>2650672.6</v>
      </c>
      <c r="F1000" s="41">
        <v>1</v>
      </c>
      <c r="G1000" s="41">
        <v>9156.7999999999993</v>
      </c>
      <c r="I1000" s="12"/>
      <c r="K1000" s="34">
        <v>1</v>
      </c>
      <c r="N1000" s="21" t="str">
        <f t="shared" si="89"/>
        <v>Grupo APC, S.A. (B)</v>
      </c>
      <c r="O1000" s="21"/>
      <c r="P1000" s="40">
        <f t="shared" si="90"/>
        <v>2650672.6</v>
      </c>
      <c r="Q1000" s="45">
        <f t="shared" si="91"/>
        <v>1</v>
      </c>
      <c r="R1000" s="41">
        <f t="shared" si="92"/>
        <v>9156.7999999999993</v>
      </c>
    </row>
    <row r="1001" spans="2:18" s="64" customFormat="1" x14ac:dyDescent="0.25">
      <c r="C1001" s="21" t="s">
        <v>1051</v>
      </c>
      <c r="D1001" s="21"/>
      <c r="E1001" s="41">
        <v>6557152.1400000006</v>
      </c>
      <c r="F1001" s="41">
        <v>2</v>
      </c>
      <c r="G1001" s="41">
        <v>118975.56</v>
      </c>
      <c r="I1001" s="12"/>
      <c r="K1001" s="34">
        <v>1</v>
      </c>
      <c r="N1001" s="21" t="str">
        <f t="shared" si="89"/>
        <v>Grupo APC, S.A. (C)</v>
      </c>
      <c r="O1001" s="21"/>
      <c r="P1001" s="40">
        <f t="shared" si="90"/>
        <v>6557152.1400000006</v>
      </c>
      <c r="Q1001" s="45">
        <f t="shared" si="91"/>
        <v>2</v>
      </c>
      <c r="R1001" s="41">
        <f t="shared" si="92"/>
        <v>118975.56</v>
      </c>
    </row>
    <row r="1002" spans="2:18" s="64" customFormat="1" x14ac:dyDescent="0.25">
      <c r="C1002" s="21" t="s">
        <v>1052</v>
      </c>
      <c r="D1002" s="21"/>
      <c r="E1002" s="41">
        <v>714421656</v>
      </c>
      <c r="F1002" s="41">
        <v>57</v>
      </c>
      <c r="G1002" s="41">
        <v>6643944.6799999997</v>
      </c>
      <c r="I1002" s="12"/>
      <c r="K1002" s="34">
        <v>1</v>
      </c>
      <c r="N1002" s="21" t="str">
        <f t="shared" si="89"/>
        <v>GB Group Corporation</v>
      </c>
      <c r="O1002" s="21"/>
      <c r="P1002" s="40">
        <f t="shared" si="90"/>
        <v>714421656</v>
      </c>
      <c r="Q1002" s="45">
        <f t="shared" si="91"/>
        <v>57</v>
      </c>
      <c r="R1002" s="41">
        <f t="shared" si="92"/>
        <v>6643944.6799999997</v>
      </c>
    </row>
    <row r="1003" spans="2:18" s="64" customFormat="1" x14ac:dyDescent="0.25">
      <c r="C1003" s="21" t="s">
        <v>1053</v>
      </c>
      <c r="D1003" s="21"/>
      <c r="E1003" s="41">
        <v>44052475</v>
      </c>
      <c r="F1003" s="41">
        <v>2</v>
      </c>
      <c r="G1003" s="41">
        <v>75900</v>
      </c>
      <c r="I1003" s="12"/>
      <c r="K1003" s="34">
        <v>1</v>
      </c>
      <c r="N1003" s="21" t="str">
        <f t="shared" si="89"/>
        <v>Grupo Bandelta Holding</v>
      </c>
      <c r="O1003" s="21"/>
      <c r="P1003" s="40">
        <f t="shared" si="90"/>
        <v>44052475</v>
      </c>
      <c r="Q1003" s="45">
        <f t="shared" si="91"/>
        <v>2</v>
      </c>
      <c r="R1003" s="41">
        <f t="shared" si="92"/>
        <v>75900</v>
      </c>
    </row>
    <row r="1004" spans="2:18" s="64" customFormat="1" x14ac:dyDescent="0.25">
      <c r="C1004" s="21" t="s">
        <v>1054</v>
      </c>
      <c r="D1004" s="21"/>
      <c r="E1004" s="41">
        <v>55812168.410000004</v>
      </c>
      <c r="F1004" s="41">
        <v>25</v>
      </c>
      <c r="G1004" s="41">
        <v>1854666.0100000005</v>
      </c>
      <c r="I1004" s="12"/>
      <c r="K1004" s="34">
        <v>1</v>
      </c>
      <c r="N1004" s="21" t="str">
        <f t="shared" si="89"/>
        <v>Grupo Mundial Tenedora, S.A.</v>
      </c>
      <c r="O1004" s="21"/>
      <c r="P1004" s="40">
        <f t="shared" si="90"/>
        <v>55812168.410000004</v>
      </c>
      <c r="Q1004" s="45">
        <f t="shared" si="91"/>
        <v>25</v>
      </c>
      <c r="R1004" s="41">
        <f t="shared" si="92"/>
        <v>1854666.0100000005</v>
      </c>
    </row>
    <row r="1005" spans="2:18" s="64" customFormat="1" x14ac:dyDescent="0.25">
      <c r="C1005" s="21" t="s">
        <v>1055</v>
      </c>
      <c r="D1005" s="21"/>
      <c r="E1005" s="41">
        <v>80010554</v>
      </c>
      <c r="F1005" s="41">
        <v>10</v>
      </c>
      <c r="G1005" s="41">
        <v>15268176.969999999</v>
      </c>
      <c r="I1005" s="12"/>
      <c r="K1005" s="34">
        <v>1</v>
      </c>
      <c r="N1005" s="21" t="str">
        <f t="shared" si="89"/>
        <v>Grupo Prival S.A.</v>
      </c>
      <c r="O1005" s="21"/>
      <c r="P1005" s="40">
        <f t="shared" si="90"/>
        <v>80010554</v>
      </c>
      <c r="Q1005" s="45">
        <f t="shared" si="91"/>
        <v>10</v>
      </c>
      <c r="R1005" s="41">
        <f t="shared" si="92"/>
        <v>15268176.969999999</v>
      </c>
    </row>
    <row r="1006" spans="2:18" s="64" customFormat="1" x14ac:dyDescent="0.25">
      <c r="C1006" s="21" t="s">
        <v>1056</v>
      </c>
      <c r="D1006" s="21"/>
      <c r="E1006" s="41">
        <v>6411480</v>
      </c>
      <c r="F1006" s="41">
        <v>0</v>
      </c>
      <c r="G1006" s="41">
        <v>0</v>
      </c>
      <c r="I1006" s="12"/>
      <c r="K1006" s="34">
        <v>1</v>
      </c>
      <c r="N1006" s="21" t="str">
        <f t="shared" si="89"/>
        <v>Golden Forest, S.A.</v>
      </c>
      <c r="O1006" s="21"/>
      <c r="P1006" s="40">
        <f t="shared" si="90"/>
        <v>6411480</v>
      </c>
      <c r="Q1006" s="45">
        <f t="shared" si="91"/>
        <v>0</v>
      </c>
      <c r="R1006" s="41">
        <f t="shared" si="92"/>
        <v>0</v>
      </c>
    </row>
    <row r="1007" spans="2:18" s="64" customFormat="1" x14ac:dyDescent="0.25">
      <c r="C1007" s="21" t="s">
        <v>1057</v>
      </c>
      <c r="D1007" s="21"/>
      <c r="E1007" s="41">
        <v>3191865</v>
      </c>
      <c r="F1007" s="41">
        <v>8</v>
      </c>
      <c r="G1007" s="41">
        <v>212726.69999999998</v>
      </c>
      <c r="I1007" s="12"/>
      <c r="K1007" s="34">
        <v>1</v>
      </c>
      <c r="N1007" s="21" t="str">
        <f t="shared" si="89"/>
        <v>Indesa Holdings</v>
      </c>
      <c r="O1007" s="21"/>
      <c r="P1007" s="40">
        <f t="shared" si="90"/>
        <v>3191865</v>
      </c>
      <c r="Q1007" s="45">
        <f t="shared" si="91"/>
        <v>8</v>
      </c>
      <c r="R1007" s="41">
        <f t="shared" si="92"/>
        <v>212726.69999999998</v>
      </c>
    </row>
    <row r="1008" spans="2:18" s="64" customFormat="1" x14ac:dyDescent="0.25">
      <c r="C1008" s="21" t="s">
        <v>1058</v>
      </c>
      <c r="D1008" s="21"/>
      <c r="E1008" s="41">
        <v>21839435</v>
      </c>
      <c r="F1008" s="41">
        <v>15</v>
      </c>
      <c r="G1008" s="41">
        <v>597518.1399999999</v>
      </c>
      <c r="I1008" s="12"/>
      <c r="K1008" s="34">
        <v>1</v>
      </c>
      <c r="N1008" s="21" t="str">
        <f t="shared" si="89"/>
        <v>Latinex Holdings, Inc. (A)</v>
      </c>
      <c r="O1008" s="21"/>
      <c r="P1008" s="40">
        <f t="shared" si="90"/>
        <v>21839435</v>
      </c>
      <c r="Q1008" s="45">
        <f t="shared" si="91"/>
        <v>15</v>
      </c>
      <c r="R1008" s="41">
        <f t="shared" si="92"/>
        <v>597518.1399999999</v>
      </c>
    </row>
    <row r="1009" spans="3:18" s="64" customFormat="1" x14ac:dyDescent="0.25">
      <c r="C1009" s="21" t="s">
        <v>1059</v>
      </c>
      <c r="D1009" s="21"/>
      <c r="E1009" s="41">
        <v>5312295</v>
      </c>
      <c r="F1009" s="41">
        <v>13</v>
      </c>
      <c r="G1009" s="41">
        <v>184070.52999999997</v>
      </c>
      <c r="I1009" s="12"/>
      <c r="K1009" s="34">
        <v>1</v>
      </c>
      <c r="N1009" s="21" t="str">
        <f t="shared" si="89"/>
        <v>Latinex Holdings, Inc. (B)</v>
      </c>
      <c r="O1009" s="21"/>
      <c r="P1009" s="40">
        <f t="shared" si="90"/>
        <v>5312295</v>
      </c>
      <c r="Q1009" s="45">
        <f t="shared" si="91"/>
        <v>13</v>
      </c>
      <c r="R1009" s="41">
        <f t="shared" si="92"/>
        <v>184070.52999999997</v>
      </c>
    </row>
    <row r="1010" spans="3:18" s="64" customFormat="1" x14ac:dyDescent="0.25">
      <c r="C1010" s="21" t="s">
        <v>1060</v>
      </c>
      <c r="D1010" s="21"/>
      <c r="E1010" s="41">
        <v>124578944.60000001</v>
      </c>
      <c r="F1010" s="41">
        <v>99</v>
      </c>
      <c r="G1010" s="41">
        <v>2344068.7800000003</v>
      </c>
      <c r="I1010" s="12"/>
      <c r="K1010" s="34">
        <v>1</v>
      </c>
      <c r="N1010" s="21" t="str">
        <f t="shared" si="89"/>
        <v>Grupo Melo, S.A.</v>
      </c>
      <c r="O1010" s="21"/>
      <c r="P1010" s="40">
        <f t="shared" si="90"/>
        <v>124578944.60000001</v>
      </c>
      <c r="Q1010" s="45">
        <f t="shared" si="91"/>
        <v>99</v>
      </c>
      <c r="R1010" s="41">
        <f t="shared" si="92"/>
        <v>2344068.7800000003</v>
      </c>
    </row>
    <row r="1011" spans="3:18" s="64" customFormat="1" x14ac:dyDescent="0.25">
      <c r="C1011" s="21" t="s">
        <v>1061</v>
      </c>
      <c r="D1011" s="21"/>
      <c r="E1011" s="41">
        <v>233173958.06999999</v>
      </c>
      <c r="F1011" s="41">
        <v>278</v>
      </c>
      <c r="G1011" s="41">
        <v>3857199.8000000007</v>
      </c>
      <c r="I1011" s="12"/>
      <c r="K1011" s="34">
        <v>1</v>
      </c>
      <c r="N1011" s="21" t="str">
        <f t="shared" si="89"/>
        <v>Mercantil Servicios Financieros Internacional ,S.A. (A)</v>
      </c>
      <c r="O1011" s="21"/>
      <c r="P1011" s="40">
        <f t="shared" si="90"/>
        <v>233173958.06999999</v>
      </c>
      <c r="Q1011" s="45">
        <f t="shared" si="91"/>
        <v>278</v>
      </c>
      <c r="R1011" s="41">
        <f t="shared" si="92"/>
        <v>3857199.8000000007</v>
      </c>
    </row>
    <row r="1012" spans="3:18" s="64" customFormat="1" x14ac:dyDescent="0.25">
      <c r="C1012" s="21" t="s">
        <v>1062</v>
      </c>
      <c r="D1012" s="21"/>
      <c r="E1012" s="41">
        <v>160162116.79999998</v>
      </c>
      <c r="F1012" s="41">
        <v>170</v>
      </c>
      <c r="G1012" s="41">
        <v>3405115.5899999985</v>
      </c>
      <c r="I1012" s="12"/>
      <c r="K1012" s="34">
        <v>1</v>
      </c>
      <c r="N1012" s="21" t="str">
        <f t="shared" si="89"/>
        <v>Mercantil Servicios Financieros Internacional ,S.A. (B)</v>
      </c>
      <c r="O1012" s="21"/>
      <c r="P1012" s="40">
        <f t="shared" si="90"/>
        <v>160162116.79999998</v>
      </c>
      <c r="Q1012" s="45">
        <f t="shared" si="91"/>
        <v>170</v>
      </c>
      <c r="R1012" s="41">
        <f t="shared" si="92"/>
        <v>3405115.5899999985</v>
      </c>
    </row>
    <row r="1013" spans="3:18" s="64" customFormat="1" x14ac:dyDescent="0.25">
      <c r="C1013" s="21" t="s">
        <v>1063</v>
      </c>
      <c r="D1013" s="21"/>
      <c r="E1013" s="41">
        <v>195002937</v>
      </c>
      <c r="F1013" s="41">
        <v>49</v>
      </c>
      <c r="G1013" s="41">
        <v>34360555.75</v>
      </c>
      <c r="I1013" s="12"/>
      <c r="K1013" s="34">
        <v>1</v>
      </c>
      <c r="N1013" s="21" t="str">
        <f t="shared" si="89"/>
        <v>Metro Holding Enterprises, Inc.</v>
      </c>
      <c r="O1013" s="21"/>
      <c r="P1013" s="40">
        <f t="shared" si="90"/>
        <v>195002937</v>
      </c>
      <c r="Q1013" s="45">
        <f t="shared" si="91"/>
        <v>49</v>
      </c>
      <c r="R1013" s="41">
        <f t="shared" si="92"/>
        <v>34360555.75</v>
      </c>
    </row>
    <row r="1014" spans="3:18" s="64" customFormat="1" x14ac:dyDescent="0.25">
      <c r="C1014" s="21" t="s">
        <v>1064</v>
      </c>
      <c r="D1014" s="21"/>
      <c r="E1014" s="41">
        <v>775341094.5</v>
      </c>
      <c r="F1014" s="41">
        <v>44</v>
      </c>
      <c r="G1014" s="41">
        <v>29806256.75</v>
      </c>
      <c r="I1014" s="12"/>
      <c r="K1014" s="34">
        <v>1</v>
      </c>
      <c r="N1014" s="21" t="str">
        <f t="shared" si="89"/>
        <v>MHC Holding Ltd</v>
      </c>
      <c r="O1014" s="21"/>
      <c r="P1014" s="40">
        <f t="shared" si="90"/>
        <v>775341094.5</v>
      </c>
      <c r="Q1014" s="45">
        <f t="shared" si="91"/>
        <v>44</v>
      </c>
      <c r="R1014" s="41">
        <f t="shared" si="92"/>
        <v>29806256.75</v>
      </c>
    </row>
    <row r="1015" spans="3:18" s="64" customFormat="1" x14ac:dyDescent="0.25">
      <c r="C1015" s="21" t="s">
        <v>1065</v>
      </c>
      <c r="D1015" s="21"/>
      <c r="E1015" s="41">
        <v>99450066</v>
      </c>
      <c r="F1015" s="41">
        <v>4</v>
      </c>
      <c r="G1015" s="41">
        <v>445700</v>
      </c>
      <c r="I1015" s="12"/>
      <c r="K1015" s="34">
        <v>1</v>
      </c>
      <c r="N1015" s="21" t="str">
        <f t="shared" si="89"/>
        <v>Panama Power Holdings, Inc.</v>
      </c>
      <c r="O1015" s="21"/>
      <c r="P1015" s="40">
        <f t="shared" si="90"/>
        <v>99450066</v>
      </c>
      <c r="Q1015" s="45">
        <f t="shared" si="91"/>
        <v>4</v>
      </c>
      <c r="R1015" s="41">
        <f t="shared" si="92"/>
        <v>445700</v>
      </c>
    </row>
    <row r="1016" spans="3:18" s="64" customFormat="1" x14ac:dyDescent="0.25">
      <c r="C1016" s="21" t="s">
        <v>1066</v>
      </c>
      <c r="D1016" s="21"/>
      <c r="E1016" s="41">
        <v>0</v>
      </c>
      <c r="F1016" s="41">
        <v>0</v>
      </c>
      <c r="G1016" s="41">
        <v>0</v>
      </c>
      <c r="I1016" s="12"/>
      <c r="K1016" s="34">
        <v>1</v>
      </c>
      <c r="N1016" s="21" t="str">
        <f t="shared" si="89"/>
        <v>Perutil, S.A.</v>
      </c>
      <c r="O1016" s="21"/>
      <c r="P1016" s="40">
        <f t="shared" si="90"/>
        <v>0</v>
      </c>
      <c r="Q1016" s="45">
        <f t="shared" si="91"/>
        <v>0</v>
      </c>
      <c r="R1016" s="41">
        <f t="shared" si="92"/>
        <v>0</v>
      </c>
    </row>
    <row r="1017" spans="3:18" s="64" customFormat="1" x14ac:dyDescent="0.25">
      <c r="C1017" s="21" t="s">
        <v>1067</v>
      </c>
      <c r="D1017" s="21"/>
      <c r="E1017" s="41">
        <v>93075114</v>
      </c>
      <c r="F1017" s="41">
        <v>0</v>
      </c>
      <c r="G1017" s="41">
        <v>0</v>
      </c>
      <c r="I1017" s="12"/>
      <c r="K1017" s="34">
        <v>1</v>
      </c>
      <c r="N1017" s="21" t="str">
        <f t="shared" si="89"/>
        <v>Istmo Cia. de Reaseguros, Inc.</v>
      </c>
      <c r="O1017" s="21"/>
      <c r="P1017" s="40">
        <f t="shared" si="90"/>
        <v>93075114</v>
      </c>
      <c r="Q1017" s="45">
        <f t="shared" si="91"/>
        <v>0</v>
      </c>
      <c r="R1017" s="41">
        <f t="shared" si="92"/>
        <v>0</v>
      </c>
    </row>
    <row r="1018" spans="3:18" s="64" customFormat="1" x14ac:dyDescent="0.25">
      <c r="C1018" s="21" t="s">
        <v>1068</v>
      </c>
      <c r="D1018" s="21"/>
      <c r="E1018" s="41">
        <v>206168419.20000002</v>
      </c>
      <c r="F1018" s="41">
        <v>13</v>
      </c>
      <c r="G1018" s="41">
        <v>1632722.5799999996</v>
      </c>
      <c r="I1018" s="12"/>
      <c r="K1018" s="34">
        <v>1</v>
      </c>
      <c r="N1018" s="21" t="str">
        <f t="shared" si="89"/>
        <v>Rey Holdings Corp.</v>
      </c>
      <c r="O1018" s="21"/>
      <c r="P1018" s="40">
        <f t="shared" si="90"/>
        <v>206168419.20000002</v>
      </c>
      <c r="Q1018" s="45">
        <f t="shared" si="91"/>
        <v>13</v>
      </c>
      <c r="R1018" s="41">
        <f t="shared" si="92"/>
        <v>1632722.5799999996</v>
      </c>
    </row>
    <row r="1019" spans="3:18" s="64" customFormat="1" x14ac:dyDescent="0.25">
      <c r="C1019" s="21" t="s">
        <v>1069</v>
      </c>
      <c r="D1019" s="21"/>
      <c r="E1019" s="41">
        <v>131034121.2</v>
      </c>
      <c r="F1019" s="41">
        <v>0</v>
      </c>
      <c r="G1019" s="41">
        <v>0</v>
      </c>
      <c r="I1019" s="12"/>
      <c r="K1019" s="34">
        <v>1</v>
      </c>
      <c r="N1019" s="21" t="str">
        <f t="shared" si="89"/>
        <v>Tower Corporation</v>
      </c>
      <c r="O1019" s="21"/>
      <c r="P1019" s="40">
        <f t="shared" si="90"/>
        <v>131034121.2</v>
      </c>
      <c r="Q1019" s="45">
        <f t="shared" si="91"/>
        <v>0</v>
      </c>
      <c r="R1019" s="41">
        <f t="shared" si="92"/>
        <v>0</v>
      </c>
    </row>
    <row r="1020" spans="3:18" s="64" customFormat="1" x14ac:dyDescent="0.25">
      <c r="C1020" s="21" t="s">
        <v>1070</v>
      </c>
      <c r="D1020" s="21"/>
      <c r="E1020" s="41">
        <v>15000000</v>
      </c>
      <c r="F1020" s="41">
        <v>0</v>
      </c>
      <c r="G1020" s="41">
        <v>0</v>
      </c>
      <c r="I1020" s="12"/>
      <c r="K1020" s="34">
        <v>1</v>
      </c>
      <c r="N1020" s="21" t="str">
        <f t="shared" si="89"/>
        <v>Tropical Resorts International, Inc.</v>
      </c>
      <c r="O1020" s="21"/>
      <c r="P1020" s="40">
        <f t="shared" si="90"/>
        <v>15000000</v>
      </c>
      <c r="Q1020" s="45">
        <f t="shared" si="91"/>
        <v>0</v>
      </c>
      <c r="R1020" s="41">
        <f t="shared" si="92"/>
        <v>0</v>
      </c>
    </row>
    <row r="1021" spans="3:18" s="64" customFormat="1" x14ac:dyDescent="0.25">
      <c r="C1021" s="21" t="s">
        <v>1071</v>
      </c>
      <c r="D1021" s="21"/>
      <c r="E1021" s="41">
        <v>224173422</v>
      </c>
      <c r="F1021" s="41">
        <v>72</v>
      </c>
      <c r="G1021" s="41">
        <v>8004386.2300000004</v>
      </c>
      <c r="I1021" s="12"/>
      <c r="K1021" s="34">
        <v>1</v>
      </c>
      <c r="N1021" s="21" t="str">
        <f t="shared" si="89"/>
        <v>Union Nacional de Empresas, S.A. (A)</v>
      </c>
      <c r="O1021" s="21"/>
      <c r="P1021" s="40">
        <f t="shared" si="90"/>
        <v>224173422</v>
      </c>
      <c r="Q1021" s="45">
        <f t="shared" si="91"/>
        <v>72</v>
      </c>
      <c r="R1021" s="41">
        <f t="shared" si="92"/>
        <v>8004386.2300000004</v>
      </c>
    </row>
    <row r="1022" spans="3:18" s="64" customFormat="1" x14ac:dyDescent="0.25">
      <c r="C1022" s="21" t="s">
        <v>1072</v>
      </c>
      <c r="D1022" s="21"/>
      <c r="E1022" s="41">
        <v>19920000</v>
      </c>
      <c r="F1022" s="41">
        <v>40</v>
      </c>
      <c r="G1022" s="41">
        <v>1153683.95</v>
      </c>
      <c r="I1022" s="12"/>
      <c r="K1022" s="34">
        <v>1</v>
      </c>
      <c r="N1022" s="21" t="str">
        <f t="shared" si="89"/>
        <v>Union Nacional de Empresas, S.A.  (B)</v>
      </c>
      <c r="O1022" s="21"/>
      <c r="P1022" s="40">
        <f t="shared" si="90"/>
        <v>19920000</v>
      </c>
      <c r="Q1022" s="45">
        <f t="shared" si="91"/>
        <v>40</v>
      </c>
      <c r="R1022" s="41">
        <f t="shared" si="92"/>
        <v>1153683.95</v>
      </c>
    </row>
    <row r="1023" spans="3:18" s="64" customFormat="1" x14ac:dyDescent="0.25">
      <c r="C1023" s="21" t="s">
        <v>1073</v>
      </c>
      <c r="D1023" s="21"/>
      <c r="E1023" s="41">
        <v>30000000</v>
      </c>
      <c r="F1023" s="41">
        <v>6</v>
      </c>
      <c r="G1023" s="41">
        <v>1010000</v>
      </c>
      <c r="I1023" s="12"/>
      <c r="K1023" s="34">
        <v>1</v>
      </c>
      <c r="N1023" s="21" t="str">
        <f t="shared" si="89"/>
        <v>Banco Aliado S.A.</v>
      </c>
      <c r="O1023" s="21"/>
      <c r="P1023" s="40">
        <f t="shared" si="90"/>
        <v>30000000</v>
      </c>
      <c r="Q1023" s="45">
        <f t="shared" si="91"/>
        <v>6</v>
      </c>
      <c r="R1023" s="41">
        <f t="shared" si="92"/>
        <v>1010000</v>
      </c>
    </row>
    <row r="1024" spans="3:18" s="64" customFormat="1" x14ac:dyDescent="0.25">
      <c r="C1024" s="21" t="s">
        <v>1074</v>
      </c>
      <c r="D1024" s="21"/>
      <c r="E1024" s="41">
        <v>2670000</v>
      </c>
      <c r="F1024" s="41">
        <v>1</v>
      </c>
      <c r="G1024" s="41">
        <v>100000</v>
      </c>
      <c r="I1024" s="12"/>
      <c r="K1024" s="34">
        <v>1</v>
      </c>
      <c r="N1024" s="21" t="str">
        <f t="shared" si="89"/>
        <v>Banesco, S.A.</v>
      </c>
      <c r="O1024" s="21"/>
      <c r="P1024" s="40">
        <f t="shared" si="90"/>
        <v>2670000</v>
      </c>
      <c r="Q1024" s="45">
        <f t="shared" si="91"/>
        <v>1</v>
      </c>
      <c r="R1024" s="41">
        <f t="shared" si="92"/>
        <v>100000</v>
      </c>
    </row>
    <row r="1025" spans="3:18" s="64" customFormat="1" x14ac:dyDescent="0.25">
      <c r="C1025" s="21" t="s">
        <v>1074</v>
      </c>
      <c r="D1025" s="21"/>
      <c r="E1025" s="41">
        <v>670000</v>
      </c>
      <c r="F1025" s="41">
        <v>0</v>
      </c>
      <c r="G1025" s="41">
        <v>0</v>
      </c>
      <c r="I1025" s="12"/>
      <c r="K1025" s="34">
        <v>1</v>
      </c>
      <c r="N1025" s="21" t="str">
        <f t="shared" si="89"/>
        <v>Banesco, S.A.</v>
      </c>
      <c r="O1025" s="21"/>
      <c r="P1025" s="40">
        <f t="shared" si="90"/>
        <v>670000</v>
      </c>
      <c r="Q1025" s="45">
        <f t="shared" si="91"/>
        <v>0</v>
      </c>
      <c r="R1025" s="41">
        <f t="shared" si="92"/>
        <v>0</v>
      </c>
    </row>
    <row r="1026" spans="3:18" s="64" customFormat="1" x14ac:dyDescent="0.25">
      <c r="C1026" s="21" t="s">
        <v>1074</v>
      </c>
      <c r="D1026" s="21"/>
      <c r="E1026" s="41">
        <v>210315</v>
      </c>
      <c r="F1026" s="41">
        <v>0</v>
      </c>
      <c r="G1026" s="41">
        <v>0</v>
      </c>
      <c r="I1026" s="12"/>
      <c r="K1026" s="34">
        <v>1</v>
      </c>
      <c r="N1026" s="21" t="str">
        <f t="shared" si="89"/>
        <v>Banesco, S.A.</v>
      </c>
      <c r="O1026" s="21"/>
      <c r="P1026" s="40">
        <f t="shared" si="90"/>
        <v>210315</v>
      </c>
      <c r="Q1026" s="45">
        <f t="shared" si="91"/>
        <v>0</v>
      </c>
      <c r="R1026" s="41">
        <f t="shared" si="92"/>
        <v>0</v>
      </c>
    </row>
    <row r="1027" spans="3:18" s="64" customFormat="1" x14ac:dyDescent="0.25">
      <c r="C1027" s="21" t="s">
        <v>1074</v>
      </c>
      <c r="D1027" s="21"/>
      <c r="E1027" s="41">
        <v>1015000</v>
      </c>
      <c r="F1027" s="41">
        <v>1</v>
      </c>
      <c r="G1027" s="41">
        <v>100000</v>
      </c>
      <c r="I1027" s="12"/>
      <c r="K1027" s="34">
        <v>1</v>
      </c>
      <c r="N1027" s="21" t="str">
        <f t="shared" si="89"/>
        <v>Banesco, S.A.</v>
      </c>
      <c r="O1027" s="21"/>
      <c r="P1027" s="40">
        <f t="shared" si="90"/>
        <v>1015000</v>
      </c>
      <c r="Q1027" s="45">
        <f t="shared" si="91"/>
        <v>1</v>
      </c>
      <c r="R1027" s="41">
        <f t="shared" si="92"/>
        <v>100000</v>
      </c>
    </row>
    <row r="1028" spans="3:18" s="64" customFormat="1" x14ac:dyDescent="0.25">
      <c r="C1028" s="21" t="s">
        <v>1048</v>
      </c>
      <c r="D1028" s="21"/>
      <c r="E1028" s="41">
        <v>5000000</v>
      </c>
      <c r="F1028" s="41">
        <v>2</v>
      </c>
      <c r="G1028" s="41">
        <v>500000</v>
      </c>
      <c r="I1028" s="12"/>
      <c r="K1028" s="34">
        <v>1</v>
      </c>
      <c r="N1028" s="21" t="str">
        <f t="shared" si="89"/>
        <v>Canal Bank, S.A.</v>
      </c>
      <c r="O1028" s="21"/>
      <c r="P1028" s="40">
        <f t="shared" si="90"/>
        <v>5000000</v>
      </c>
      <c r="Q1028" s="45">
        <f t="shared" si="91"/>
        <v>2</v>
      </c>
      <c r="R1028" s="41">
        <f t="shared" si="92"/>
        <v>500000</v>
      </c>
    </row>
    <row r="1029" spans="3:18" s="64" customFormat="1" x14ac:dyDescent="0.25">
      <c r="C1029" s="21" t="s">
        <v>1075</v>
      </c>
      <c r="D1029" s="21"/>
      <c r="E1029" s="41">
        <v>4710000</v>
      </c>
      <c r="F1029" s="41">
        <v>8</v>
      </c>
      <c r="G1029" s="41">
        <v>377600</v>
      </c>
      <c r="I1029" s="12"/>
      <c r="K1029" s="34">
        <v>1</v>
      </c>
      <c r="N1029" s="21" t="str">
        <f t="shared" si="89"/>
        <v>Panacredit, S.A.</v>
      </c>
      <c r="O1029" s="21"/>
      <c r="P1029" s="40">
        <f t="shared" si="90"/>
        <v>4710000</v>
      </c>
      <c r="Q1029" s="45">
        <f t="shared" si="91"/>
        <v>8</v>
      </c>
      <c r="R1029" s="41">
        <f t="shared" si="92"/>
        <v>377600</v>
      </c>
    </row>
    <row r="1030" spans="3:18" s="64" customFormat="1" x14ac:dyDescent="0.25">
      <c r="C1030" s="21" t="s">
        <v>1075</v>
      </c>
      <c r="D1030" s="21"/>
      <c r="E1030" s="41">
        <v>1000000</v>
      </c>
      <c r="F1030" s="41">
        <v>0</v>
      </c>
      <c r="G1030" s="41">
        <v>0</v>
      </c>
      <c r="I1030" s="12"/>
      <c r="K1030" s="34">
        <v>1</v>
      </c>
      <c r="N1030" s="21" t="str">
        <f t="shared" si="89"/>
        <v>Panacredit, S.A.</v>
      </c>
      <c r="O1030" s="21"/>
      <c r="P1030" s="40">
        <f t="shared" si="90"/>
        <v>1000000</v>
      </c>
      <c r="Q1030" s="45">
        <f t="shared" si="91"/>
        <v>0</v>
      </c>
      <c r="R1030" s="41">
        <f t="shared" si="92"/>
        <v>0</v>
      </c>
    </row>
    <row r="1031" spans="3:18" s="64" customFormat="1" x14ac:dyDescent="0.25">
      <c r="C1031" s="21" t="s">
        <v>1075</v>
      </c>
      <c r="D1031" s="21"/>
      <c r="E1031" s="41">
        <v>100000</v>
      </c>
      <c r="F1031" s="41">
        <v>6</v>
      </c>
      <c r="G1031" s="41">
        <v>685000</v>
      </c>
      <c r="I1031" s="12"/>
      <c r="K1031" s="34">
        <v>1</v>
      </c>
      <c r="N1031" s="21" t="str">
        <f t="shared" si="89"/>
        <v>Panacredit, S.A.</v>
      </c>
      <c r="O1031" s="21"/>
      <c r="P1031" s="40">
        <f t="shared" si="90"/>
        <v>100000</v>
      </c>
      <c r="Q1031" s="45">
        <f t="shared" si="91"/>
        <v>6</v>
      </c>
      <c r="R1031" s="41">
        <f t="shared" si="92"/>
        <v>685000</v>
      </c>
    </row>
    <row r="1032" spans="3:18" s="64" customFormat="1" x14ac:dyDescent="0.25">
      <c r="C1032" s="21" t="s">
        <v>1076</v>
      </c>
      <c r="D1032" s="21"/>
      <c r="E1032" s="41">
        <v>30000000</v>
      </c>
      <c r="F1032" s="41">
        <v>16</v>
      </c>
      <c r="G1032" s="41">
        <v>25181949.600000001</v>
      </c>
      <c r="I1032" s="12"/>
      <c r="K1032" s="34">
        <v>1</v>
      </c>
      <c r="N1032" s="21" t="str">
        <f t="shared" si="89"/>
        <v>Grupo Aliado, S.A.</v>
      </c>
      <c r="O1032" s="21"/>
      <c r="P1032" s="40">
        <f t="shared" si="90"/>
        <v>30000000</v>
      </c>
      <c r="Q1032" s="45">
        <f t="shared" si="91"/>
        <v>16</v>
      </c>
      <c r="R1032" s="41">
        <f t="shared" si="92"/>
        <v>25181949.600000001</v>
      </c>
    </row>
    <row r="1033" spans="3:18" s="64" customFormat="1" x14ac:dyDescent="0.25">
      <c r="C1033" s="21" t="s">
        <v>1076</v>
      </c>
      <c r="D1033" s="21"/>
      <c r="E1033" s="41">
        <v>60003000</v>
      </c>
      <c r="F1033" s="41">
        <v>21</v>
      </c>
      <c r="G1033" s="41">
        <v>25244792</v>
      </c>
      <c r="I1033" s="12"/>
      <c r="K1033" s="34">
        <v>1</v>
      </c>
      <c r="N1033" s="21" t="str">
        <f t="shared" si="89"/>
        <v>Grupo Aliado, S.A.</v>
      </c>
      <c r="O1033" s="21"/>
      <c r="P1033" s="40">
        <f t="shared" si="90"/>
        <v>60003000</v>
      </c>
      <c r="Q1033" s="45">
        <f t="shared" si="91"/>
        <v>21</v>
      </c>
      <c r="R1033" s="41">
        <f t="shared" si="92"/>
        <v>25244792</v>
      </c>
    </row>
    <row r="1034" spans="3:18" s="64" customFormat="1" x14ac:dyDescent="0.25">
      <c r="C1034" s="21" t="s">
        <v>1077</v>
      </c>
      <c r="D1034" s="21"/>
      <c r="E1034" s="41">
        <v>25269190</v>
      </c>
      <c r="F1034" s="41">
        <v>58</v>
      </c>
      <c r="G1034" s="41">
        <v>13674000</v>
      </c>
      <c r="I1034" s="12"/>
      <c r="K1034" s="34">
        <v>1</v>
      </c>
      <c r="N1034" s="21" t="str">
        <f t="shared" si="89"/>
        <v>G.B. Group Corp.</v>
      </c>
      <c r="O1034" s="21"/>
      <c r="P1034" s="40">
        <f t="shared" si="90"/>
        <v>25269190</v>
      </c>
      <c r="Q1034" s="45">
        <f t="shared" si="91"/>
        <v>58</v>
      </c>
      <c r="R1034" s="41">
        <f t="shared" si="92"/>
        <v>13674000</v>
      </c>
    </row>
    <row r="1035" spans="3:18" s="64" customFormat="1" x14ac:dyDescent="0.25">
      <c r="C1035" s="21" t="s">
        <v>1077</v>
      </c>
      <c r="D1035" s="21"/>
      <c r="E1035" s="41">
        <v>25250000</v>
      </c>
      <c r="F1035" s="41">
        <v>27</v>
      </c>
      <c r="G1035" s="41">
        <v>7613162</v>
      </c>
      <c r="I1035" s="12"/>
      <c r="K1035" s="34">
        <v>1</v>
      </c>
      <c r="N1035" s="21" t="str">
        <f t="shared" si="89"/>
        <v>G.B. Group Corp.</v>
      </c>
      <c r="O1035" s="21"/>
      <c r="P1035" s="40">
        <f t="shared" si="90"/>
        <v>25250000</v>
      </c>
      <c r="Q1035" s="45">
        <f t="shared" si="91"/>
        <v>27</v>
      </c>
      <c r="R1035" s="41">
        <f t="shared" si="92"/>
        <v>7613162</v>
      </c>
    </row>
    <row r="1036" spans="3:18" s="64" customFormat="1" x14ac:dyDescent="0.25">
      <c r="C1036" s="21" t="s">
        <v>1078</v>
      </c>
      <c r="D1036" s="21"/>
      <c r="E1036" s="41">
        <v>2500000</v>
      </c>
      <c r="F1036" s="41">
        <v>1</v>
      </c>
      <c r="G1036" s="41">
        <v>10000</v>
      </c>
      <c r="I1036" s="12"/>
      <c r="K1036" s="34">
        <v>1</v>
      </c>
      <c r="N1036" s="21" t="str">
        <f t="shared" si="89"/>
        <v>Grupo Bandelta HLD</v>
      </c>
      <c r="O1036" s="21"/>
      <c r="P1036" s="40">
        <f t="shared" si="90"/>
        <v>2500000</v>
      </c>
      <c r="Q1036" s="45">
        <f t="shared" si="91"/>
        <v>1</v>
      </c>
      <c r="R1036" s="41">
        <f t="shared" si="92"/>
        <v>10000</v>
      </c>
    </row>
    <row r="1037" spans="3:18" s="64" customFormat="1" x14ac:dyDescent="0.25">
      <c r="C1037" s="21" t="s">
        <v>1078</v>
      </c>
      <c r="D1037" s="21"/>
      <c r="E1037" s="41">
        <v>2500000</v>
      </c>
      <c r="F1037" s="41">
        <v>0</v>
      </c>
      <c r="G1037" s="41">
        <v>0</v>
      </c>
      <c r="I1037" s="12"/>
      <c r="K1037" s="34">
        <v>1</v>
      </c>
      <c r="N1037" s="21" t="str">
        <f t="shared" si="89"/>
        <v>Grupo Bandelta HLD</v>
      </c>
      <c r="O1037" s="21"/>
      <c r="P1037" s="40">
        <f t="shared" si="90"/>
        <v>2500000</v>
      </c>
      <c r="Q1037" s="45">
        <f t="shared" si="91"/>
        <v>0</v>
      </c>
      <c r="R1037" s="41">
        <f t="shared" si="92"/>
        <v>0</v>
      </c>
    </row>
    <row r="1038" spans="3:18" s="64" customFormat="1" x14ac:dyDescent="0.25">
      <c r="C1038" s="21" t="s">
        <v>1078</v>
      </c>
      <c r="D1038" s="21"/>
      <c r="E1038" s="41">
        <v>2500000</v>
      </c>
      <c r="F1038" s="41">
        <v>0</v>
      </c>
      <c r="G1038" s="41">
        <v>0</v>
      </c>
      <c r="I1038" s="12"/>
      <c r="K1038" s="34">
        <v>1</v>
      </c>
      <c r="N1038" s="21" t="str">
        <f t="shared" si="89"/>
        <v>Grupo Bandelta HLD</v>
      </c>
      <c r="O1038" s="21"/>
      <c r="P1038" s="40">
        <f t="shared" si="90"/>
        <v>2500000</v>
      </c>
      <c r="Q1038" s="45">
        <f t="shared" si="91"/>
        <v>0</v>
      </c>
      <c r="R1038" s="41">
        <f t="shared" si="92"/>
        <v>0</v>
      </c>
    </row>
    <row r="1039" spans="3:18" s="64" customFormat="1" x14ac:dyDescent="0.25">
      <c r="C1039" s="21" t="s">
        <v>1078</v>
      </c>
      <c r="D1039" s="21"/>
      <c r="E1039" s="41">
        <v>2000000</v>
      </c>
      <c r="F1039" s="41">
        <v>1</v>
      </c>
      <c r="G1039" s="41">
        <v>100000</v>
      </c>
      <c r="I1039" s="12"/>
      <c r="K1039" s="34">
        <v>1</v>
      </c>
      <c r="N1039" s="21" t="str">
        <f t="shared" si="89"/>
        <v>Grupo Bandelta HLD</v>
      </c>
      <c r="O1039" s="21"/>
      <c r="P1039" s="40">
        <f t="shared" si="90"/>
        <v>2000000</v>
      </c>
      <c r="Q1039" s="45">
        <f t="shared" si="91"/>
        <v>1</v>
      </c>
      <c r="R1039" s="41">
        <f t="shared" si="92"/>
        <v>100000</v>
      </c>
    </row>
    <row r="1040" spans="3:18" s="64" customFormat="1" x14ac:dyDescent="0.25">
      <c r="C1040" s="21" t="s">
        <v>1055</v>
      </c>
      <c r="D1040" s="21"/>
      <c r="E1040" s="41">
        <v>17600000</v>
      </c>
      <c r="F1040" s="41">
        <v>10</v>
      </c>
      <c r="G1040" s="41">
        <v>384940</v>
      </c>
      <c r="I1040" s="12"/>
      <c r="K1040" s="34">
        <v>1</v>
      </c>
      <c r="N1040" s="21" t="str">
        <f t="shared" si="89"/>
        <v>Grupo Prival S.A.</v>
      </c>
      <c r="O1040" s="21"/>
      <c r="P1040" s="40">
        <f t="shared" si="90"/>
        <v>17600000</v>
      </c>
      <c r="Q1040" s="45">
        <f t="shared" si="91"/>
        <v>10</v>
      </c>
      <c r="R1040" s="41">
        <f t="shared" si="92"/>
        <v>384940</v>
      </c>
    </row>
    <row r="1041" spans="3:18" s="64" customFormat="1" x14ac:dyDescent="0.25">
      <c r="C1041" s="21" t="s">
        <v>1055</v>
      </c>
      <c r="D1041" s="21"/>
      <c r="E1041" s="41">
        <v>10000000</v>
      </c>
      <c r="F1041" s="41">
        <v>4</v>
      </c>
      <c r="G1041" s="41">
        <v>80300</v>
      </c>
      <c r="I1041" s="12"/>
      <c r="K1041" s="34">
        <v>1</v>
      </c>
      <c r="N1041" s="21" t="str">
        <f t="shared" si="89"/>
        <v>Grupo Prival S.A.</v>
      </c>
      <c r="O1041" s="21"/>
      <c r="P1041" s="40">
        <f t="shared" si="90"/>
        <v>10000000</v>
      </c>
      <c r="Q1041" s="45">
        <f t="shared" si="91"/>
        <v>4</v>
      </c>
      <c r="R1041" s="41">
        <f t="shared" si="92"/>
        <v>80300</v>
      </c>
    </row>
    <row r="1042" spans="3:18" s="64" customFormat="1" x14ac:dyDescent="0.25">
      <c r="C1042" s="21" t="s">
        <v>1079</v>
      </c>
      <c r="D1042" s="21"/>
      <c r="E1042" s="41">
        <v>2000000</v>
      </c>
      <c r="F1042" s="41">
        <v>0</v>
      </c>
      <c r="G1042" s="41">
        <v>0</v>
      </c>
      <c r="I1042" s="12"/>
      <c r="K1042" s="34">
        <v>1</v>
      </c>
      <c r="N1042" s="21" t="str">
        <f t="shared" si="89"/>
        <v>La Hipotecaria HLD</v>
      </c>
      <c r="O1042" s="21"/>
      <c r="P1042" s="40">
        <f t="shared" si="90"/>
        <v>2000000</v>
      </c>
      <c r="Q1042" s="45">
        <f t="shared" si="91"/>
        <v>0</v>
      </c>
      <c r="R1042" s="41">
        <f t="shared" si="92"/>
        <v>0</v>
      </c>
    </row>
    <row r="1043" spans="3:18" s="64" customFormat="1" x14ac:dyDescent="0.25">
      <c r="C1043" s="21" t="s">
        <v>1079</v>
      </c>
      <c r="D1043" s="21"/>
      <c r="E1043" s="41">
        <v>3990000</v>
      </c>
      <c r="F1043" s="41">
        <v>1</v>
      </c>
      <c r="G1043" s="41">
        <v>49875</v>
      </c>
      <c r="I1043" s="12"/>
      <c r="K1043" s="34">
        <v>1</v>
      </c>
      <c r="N1043" s="21" t="str">
        <f t="shared" si="89"/>
        <v>La Hipotecaria HLD</v>
      </c>
      <c r="O1043" s="21"/>
      <c r="P1043" s="40">
        <f t="shared" si="90"/>
        <v>3990000</v>
      </c>
      <c r="Q1043" s="45">
        <f t="shared" si="91"/>
        <v>1</v>
      </c>
      <c r="R1043" s="41">
        <f t="shared" si="92"/>
        <v>49875</v>
      </c>
    </row>
    <row r="1044" spans="3:18" s="64" customFormat="1" x14ac:dyDescent="0.25">
      <c r="C1044" s="21" t="s">
        <v>1079</v>
      </c>
      <c r="D1044" s="21"/>
      <c r="E1044" s="41">
        <v>3000000</v>
      </c>
      <c r="F1044" s="41">
        <v>0</v>
      </c>
      <c r="G1044" s="41">
        <v>0</v>
      </c>
      <c r="I1044" s="12"/>
      <c r="K1044" s="34">
        <v>1</v>
      </c>
      <c r="N1044" s="21" t="str">
        <f t="shared" si="89"/>
        <v>La Hipotecaria HLD</v>
      </c>
      <c r="O1044" s="21"/>
      <c r="P1044" s="40">
        <f t="shared" si="90"/>
        <v>3000000</v>
      </c>
      <c r="Q1044" s="45">
        <f t="shared" si="91"/>
        <v>0</v>
      </c>
      <c r="R1044" s="41">
        <f t="shared" si="92"/>
        <v>0</v>
      </c>
    </row>
    <row r="1045" spans="3:18" s="64" customFormat="1" x14ac:dyDescent="0.25">
      <c r="C1045" s="21" t="s">
        <v>1079</v>
      </c>
      <c r="D1045" s="21"/>
      <c r="E1045" s="41">
        <v>970000</v>
      </c>
      <c r="F1045" s="41">
        <v>0</v>
      </c>
      <c r="G1045" s="41">
        <v>0</v>
      </c>
      <c r="I1045" s="12"/>
      <c r="K1045" s="34">
        <v>1</v>
      </c>
      <c r="N1045" s="21" t="str">
        <f t="shared" si="89"/>
        <v>La Hipotecaria HLD</v>
      </c>
      <c r="O1045" s="21"/>
      <c r="P1045" s="40">
        <f t="shared" si="90"/>
        <v>970000</v>
      </c>
      <c r="Q1045" s="45">
        <f t="shared" si="91"/>
        <v>0</v>
      </c>
      <c r="R1045" s="41">
        <f t="shared" si="92"/>
        <v>0</v>
      </c>
    </row>
    <row r="1046" spans="3:18" s="64" customFormat="1" x14ac:dyDescent="0.25">
      <c r="C1046" s="21" t="s">
        <v>1079</v>
      </c>
      <c r="D1046" s="21"/>
      <c r="E1046" s="41">
        <v>1000000</v>
      </c>
      <c r="F1046" s="41">
        <v>0</v>
      </c>
      <c r="G1046" s="41">
        <v>0</v>
      </c>
      <c r="I1046" s="12"/>
      <c r="K1046" s="34">
        <v>1</v>
      </c>
      <c r="N1046" s="21" t="str">
        <f t="shared" si="89"/>
        <v>La Hipotecaria HLD</v>
      </c>
      <c r="O1046" s="21"/>
      <c r="P1046" s="40">
        <f t="shared" si="90"/>
        <v>1000000</v>
      </c>
      <c r="Q1046" s="45">
        <f t="shared" si="91"/>
        <v>0</v>
      </c>
      <c r="R1046" s="41">
        <f t="shared" si="92"/>
        <v>0</v>
      </c>
    </row>
    <row r="1047" spans="3:18" s="64" customFormat="1" x14ac:dyDescent="0.25">
      <c r="C1047" s="21" t="s">
        <v>1079</v>
      </c>
      <c r="D1047" s="21"/>
      <c r="E1047" s="41">
        <v>1000000</v>
      </c>
      <c r="F1047" s="41">
        <v>2</v>
      </c>
      <c r="G1047" s="41">
        <v>64000</v>
      </c>
      <c r="I1047" s="12"/>
      <c r="K1047" s="34">
        <v>1</v>
      </c>
      <c r="N1047" s="21" t="str">
        <f t="shared" si="89"/>
        <v>La Hipotecaria HLD</v>
      </c>
      <c r="O1047" s="21"/>
      <c r="P1047" s="40">
        <f t="shared" si="90"/>
        <v>1000000</v>
      </c>
      <c r="Q1047" s="45">
        <f t="shared" si="91"/>
        <v>2</v>
      </c>
      <c r="R1047" s="41">
        <f t="shared" si="92"/>
        <v>64000</v>
      </c>
    </row>
    <row r="1048" spans="3:18" s="64" customFormat="1" x14ac:dyDescent="0.25">
      <c r="C1048" s="21" t="s">
        <v>1079</v>
      </c>
      <c r="D1048" s="21"/>
      <c r="E1048" s="41">
        <v>990000</v>
      </c>
      <c r="F1048" s="41">
        <v>0</v>
      </c>
      <c r="G1048" s="41">
        <v>0</v>
      </c>
      <c r="I1048" s="12"/>
      <c r="K1048" s="34">
        <v>1</v>
      </c>
      <c r="N1048" s="21" t="str">
        <f t="shared" si="89"/>
        <v>La Hipotecaria HLD</v>
      </c>
      <c r="O1048" s="21"/>
      <c r="P1048" s="40">
        <f t="shared" si="90"/>
        <v>990000</v>
      </c>
      <c r="Q1048" s="45">
        <f t="shared" si="91"/>
        <v>0</v>
      </c>
      <c r="R1048" s="41">
        <f t="shared" si="92"/>
        <v>0</v>
      </c>
    </row>
    <row r="1049" spans="3:18" s="64" customFormat="1" x14ac:dyDescent="0.25">
      <c r="C1049" s="21" t="s">
        <v>1079</v>
      </c>
      <c r="D1049" s="21"/>
      <c r="E1049" s="41">
        <v>1000000</v>
      </c>
      <c r="F1049" s="41">
        <v>3</v>
      </c>
      <c r="G1049" s="41">
        <v>79000</v>
      </c>
      <c r="I1049" s="12"/>
      <c r="K1049" s="34">
        <v>1</v>
      </c>
      <c r="N1049" s="21" t="str">
        <f t="shared" si="89"/>
        <v>La Hipotecaria HLD</v>
      </c>
      <c r="O1049" s="21"/>
      <c r="P1049" s="40">
        <f t="shared" si="90"/>
        <v>1000000</v>
      </c>
      <c r="Q1049" s="45">
        <f t="shared" si="91"/>
        <v>3</v>
      </c>
      <c r="R1049" s="41">
        <f t="shared" si="92"/>
        <v>79000</v>
      </c>
    </row>
    <row r="1050" spans="3:18" s="64" customFormat="1" x14ac:dyDescent="0.25">
      <c r="C1050" s="21" t="s">
        <v>1079</v>
      </c>
      <c r="D1050" s="21"/>
      <c r="E1050" s="41">
        <v>1000000</v>
      </c>
      <c r="F1050" s="41">
        <v>0</v>
      </c>
      <c r="G1050" s="41">
        <v>0</v>
      </c>
      <c r="I1050" s="12"/>
      <c r="K1050" s="34">
        <v>1</v>
      </c>
      <c r="N1050" s="21" t="str">
        <f t="shared" si="89"/>
        <v>La Hipotecaria HLD</v>
      </c>
      <c r="O1050" s="21"/>
      <c r="P1050" s="40">
        <f t="shared" si="90"/>
        <v>1000000</v>
      </c>
      <c r="Q1050" s="45">
        <f t="shared" si="91"/>
        <v>0</v>
      </c>
      <c r="R1050" s="41">
        <f t="shared" si="92"/>
        <v>0</v>
      </c>
    </row>
    <row r="1051" spans="3:18" s="64" customFormat="1" x14ac:dyDescent="0.25">
      <c r="C1051" s="21" t="s">
        <v>1079</v>
      </c>
      <c r="D1051" s="21"/>
      <c r="E1051" s="41">
        <v>10000000</v>
      </c>
      <c r="F1051" s="41">
        <v>8</v>
      </c>
      <c r="G1051" s="41">
        <v>144240.6</v>
      </c>
      <c r="I1051" s="12"/>
      <c r="K1051" s="34">
        <v>1</v>
      </c>
      <c r="N1051" s="21" t="str">
        <f t="shared" si="89"/>
        <v>La Hipotecaria HLD</v>
      </c>
      <c r="O1051" s="21"/>
      <c r="P1051" s="40">
        <f t="shared" si="90"/>
        <v>10000000</v>
      </c>
      <c r="Q1051" s="45">
        <f t="shared" si="91"/>
        <v>8</v>
      </c>
      <c r="R1051" s="41">
        <f t="shared" si="92"/>
        <v>144240.6</v>
      </c>
    </row>
    <row r="1052" spans="3:18" s="64" customFormat="1" x14ac:dyDescent="0.25">
      <c r="C1052" s="21" t="s">
        <v>1080</v>
      </c>
      <c r="D1052" s="21"/>
      <c r="E1052" s="41">
        <v>25000000</v>
      </c>
      <c r="F1052" s="41">
        <v>55</v>
      </c>
      <c r="G1052" s="41">
        <v>1487492.38</v>
      </c>
      <c r="I1052" s="12"/>
      <c r="K1052" s="34">
        <v>1</v>
      </c>
      <c r="N1052" s="21" t="str">
        <f t="shared" si="89"/>
        <v xml:space="preserve">LATAM Kraft Inv., Inc. </v>
      </c>
      <c r="O1052" s="21"/>
      <c r="P1052" s="40">
        <f t="shared" si="90"/>
        <v>25000000</v>
      </c>
      <c r="Q1052" s="45">
        <f t="shared" si="91"/>
        <v>55</v>
      </c>
      <c r="R1052" s="41">
        <f t="shared" si="92"/>
        <v>1487492.38</v>
      </c>
    </row>
    <row r="1053" spans="3:18" s="64" customFormat="1" x14ac:dyDescent="0.25">
      <c r="C1053" s="21" t="s">
        <v>1081</v>
      </c>
      <c r="D1053" s="21"/>
      <c r="E1053" s="41">
        <v>8000000</v>
      </c>
      <c r="F1053" s="41">
        <v>9</v>
      </c>
      <c r="G1053" s="41">
        <v>2166800</v>
      </c>
      <c r="I1053" s="12"/>
      <c r="K1053" s="34">
        <v>1</v>
      </c>
      <c r="N1053" s="21" t="str">
        <f t="shared" si="89"/>
        <v xml:space="preserve">Multibank Inc. </v>
      </c>
      <c r="O1053" s="21"/>
      <c r="P1053" s="40">
        <f t="shared" si="90"/>
        <v>8000000</v>
      </c>
      <c r="Q1053" s="45">
        <f t="shared" si="91"/>
        <v>9</v>
      </c>
      <c r="R1053" s="41">
        <f t="shared" si="92"/>
        <v>2166800</v>
      </c>
    </row>
    <row r="1054" spans="3:18" s="64" customFormat="1" x14ac:dyDescent="0.25">
      <c r="C1054" s="21" t="s">
        <v>1081</v>
      </c>
      <c r="D1054" s="21"/>
      <c r="E1054" s="41">
        <v>10000000</v>
      </c>
      <c r="F1054" s="41">
        <v>6</v>
      </c>
      <c r="G1054" s="41">
        <v>5342767.5</v>
      </c>
      <c r="I1054" s="12"/>
      <c r="K1054" s="34">
        <v>1</v>
      </c>
      <c r="N1054" s="21" t="str">
        <f t="shared" si="89"/>
        <v xml:space="preserve">Multibank Inc. </v>
      </c>
      <c r="O1054" s="21"/>
      <c r="P1054" s="40">
        <f t="shared" si="90"/>
        <v>10000000</v>
      </c>
      <c r="Q1054" s="45">
        <f t="shared" si="91"/>
        <v>6</v>
      </c>
      <c r="R1054" s="41">
        <f t="shared" si="92"/>
        <v>5342767.5</v>
      </c>
    </row>
    <row r="1055" spans="3:18" s="64" customFormat="1" x14ac:dyDescent="0.25">
      <c r="C1055" s="21" t="s">
        <v>1081</v>
      </c>
      <c r="D1055" s="21"/>
      <c r="E1055" s="41">
        <v>15000000</v>
      </c>
      <c r="F1055" s="41">
        <v>14</v>
      </c>
      <c r="G1055" s="41">
        <v>2000000</v>
      </c>
      <c r="I1055" s="12"/>
      <c r="K1055" s="34">
        <v>1</v>
      </c>
      <c r="N1055" s="21" t="str">
        <f t="shared" si="89"/>
        <v xml:space="preserve">Multibank Inc. </v>
      </c>
      <c r="O1055" s="21"/>
      <c r="P1055" s="40">
        <f t="shared" si="90"/>
        <v>15000000</v>
      </c>
      <c r="Q1055" s="45">
        <f t="shared" si="91"/>
        <v>14</v>
      </c>
      <c r="R1055" s="41">
        <f t="shared" si="92"/>
        <v>2000000</v>
      </c>
    </row>
    <row r="1056" spans="3:18" s="64" customFormat="1" x14ac:dyDescent="0.25">
      <c r="C1056" s="21" t="s">
        <v>1081</v>
      </c>
      <c r="D1056" s="21"/>
      <c r="E1056" s="41">
        <v>5000000</v>
      </c>
      <c r="F1056" s="41">
        <v>1</v>
      </c>
      <c r="G1056" s="41">
        <v>20000</v>
      </c>
      <c r="I1056" s="12"/>
      <c r="K1056" s="34">
        <v>1</v>
      </c>
      <c r="N1056" s="21" t="str">
        <f t="shared" si="89"/>
        <v xml:space="preserve">Multibank Inc. </v>
      </c>
      <c r="O1056" s="21"/>
      <c r="P1056" s="40">
        <f t="shared" si="90"/>
        <v>5000000</v>
      </c>
      <c r="Q1056" s="45">
        <f t="shared" si="91"/>
        <v>1</v>
      </c>
      <c r="R1056" s="41">
        <f t="shared" si="92"/>
        <v>20000</v>
      </c>
    </row>
    <row r="1057" spans="3:18" s="64" customFormat="1" x14ac:dyDescent="0.25">
      <c r="C1057" s="21" t="s">
        <v>1081</v>
      </c>
      <c r="D1057" s="21"/>
      <c r="E1057" s="41">
        <v>10000000</v>
      </c>
      <c r="F1057" s="41">
        <v>8</v>
      </c>
      <c r="G1057" s="41">
        <v>7687753.9699999997</v>
      </c>
      <c r="I1057" s="12"/>
      <c r="K1057" s="34">
        <v>1</v>
      </c>
      <c r="N1057" s="21" t="str">
        <f t="shared" si="89"/>
        <v xml:space="preserve">Multibank Inc. </v>
      </c>
      <c r="O1057" s="21"/>
      <c r="P1057" s="40">
        <f t="shared" si="90"/>
        <v>10000000</v>
      </c>
      <c r="Q1057" s="45">
        <f t="shared" si="91"/>
        <v>8</v>
      </c>
      <c r="R1057" s="41">
        <f t="shared" si="92"/>
        <v>7687753.9699999997</v>
      </c>
    </row>
    <row r="1058" spans="3:18" s="64" customFormat="1" x14ac:dyDescent="0.25">
      <c r="C1058" s="21" t="s">
        <v>1081</v>
      </c>
      <c r="D1058" s="21"/>
      <c r="E1058" s="41">
        <v>20000000</v>
      </c>
      <c r="F1058" s="41">
        <v>7</v>
      </c>
      <c r="G1058" s="41">
        <v>1010530.63</v>
      </c>
      <c r="I1058" s="12"/>
      <c r="K1058" s="34">
        <v>1</v>
      </c>
      <c r="N1058" s="21" t="str">
        <f t="shared" si="89"/>
        <v xml:space="preserve">Multibank Inc. </v>
      </c>
      <c r="O1058" s="21"/>
      <c r="P1058" s="40">
        <f t="shared" si="90"/>
        <v>20000000</v>
      </c>
      <c r="Q1058" s="45">
        <f t="shared" si="91"/>
        <v>7</v>
      </c>
      <c r="R1058" s="41">
        <f t="shared" si="92"/>
        <v>1010530.63</v>
      </c>
    </row>
    <row r="1059" spans="3:18" s="64" customFormat="1" x14ac:dyDescent="0.25">
      <c r="C1059" s="21" t="s">
        <v>1081</v>
      </c>
      <c r="D1059" s="21"/>
      <c r="E1059" s="41">
        <v>7000000</v>
      </c>
      <c r="F1059" s="41">
        <v>3</v>
      </c>
      <c r="G1059" s="41">
        <v>128350</v>
      </c>
      <c r="I1059" s="12"/>
      <c r="K1059" s="34">
        <v>1</v>
      </c>
      <c r="N1059" s="21" t="str">
        <f t="shared" si="89"/>
        <v xml:space="preserve">Multibank Inc. </v>
      </c>
      <c r="O1059" s="21"/>
      <c r="P1059" s="40">
        <f t="shared" si="90"/>
        <v>7000000</v>
      </c>
      <c r="Q1059" s="45">
        <f t="shared" si="91"/>
        <v>3</v>
      </c>
      <c r="R1059" s="41">
        <f t="shared" si="92"/>
        <v>128350</v>
      </c>
    </row>
    <row r="1060" spans="3:18" s="64" customFormat="1" x14ac:dyDescent="0.25">
      <c r="C1060" s="21" t="s">
        <v>1081</v>
      </c>
      <c r="D1060" s="21"/>
      <c r="E1060" s="41">
        <v>15000000</v>
      </c>
      <c r="F1060" s="41">
        <v>5</v>
      </c>
      <c r="G1060" s="41">
        <v>2936031.25</v>
      </c>
      <c r="I1060" s="12"/>
      <c r="K1060" s="34">
        <v>1</v>
      </c>
      <c r="N1060" s="21" t="str">
        <f t="shared" si="89"/>
        <v xml:space="preserve">Multibank Inc. </v>
      </c>
      <c r="O1060" s="21"/>
      <c r="P1060" s="40">
        <f t="shared" si="90"/>
        <v>15000000</v>
      </c>
      <c r="Q1060" s="45">
        <f t="shared" si="91"/>
        <v>5</v>
      </c>
      <c r="R1060" s="41">
        <f t="shared" si="92"/>
        <v>2936031.25</v>
      </c>
    </row>
    <row r="1061" spans="3:18" s="64" customFormat="1" x14ac:dyDescent="0.25">
      <c r="C1061" s="21" t="s">
        <v>1081</v>
      </c>
      <c r="D1061" s="21"/>
      <c r="E1061" s="41">
        <v>20000000</v>
      </c>
      <c r="F1061" s="41">
        <v>15</v>
      </c>
      <c r="G1061" s="41">
        <v>3946450</v>
      </c>
      <c r="I1061" s="12"/>
      <c r="K1061" s="34">
        <v>1</v>
      </c>
      <c r="N1061" s="21" t="str">
        <f t="shared" ref="N1061:N1107" si="93">C1061</f>
        <v xml:space="preserve">Multibank Inc. </v>
      </c>
      <c r="O1061" s="21"/>
      <c r="P1061" s="40">
        <f t="shared" ref="P1061:P1107" si="94">E1061/K1061</f>
        <v>20000000</v>
      </c>
      <c r="Q1061" s="45">
        <f t="shared" ref="Q1061:Q1107" si="95">F1061</f>
        <v>15</v>
      </c>
      <c r="R1061" s="41">
        <f t="shared" ref="R1061:R1107" si="96">G1061/K1061</f>
        <v>3946450</v>
      </c>
    </row>
    <row r="1062" spans="3:18" s="64" customFormat="1" x14ac:dyDescent="0.25">
      <c r="C1062" s="21" t="s">
        <v>1082</v>
      </c>
      <c r="D1062" s="21"/>
      <c r="E1062" s="41">
        <v>5000000</v>
      </c>
      <c r="F1062" s="41">
        <v>0</v>
      </c>
      <c r="G1062" s="41">
        <v>0</v>
      </c>
      <c r="I1062" s="12"/>
      <c r="K1062" s="34">
        <v>1</v>
      </c>
      <c r="N1062" s="21" t="str">
        <f t="shared" si="93"/>
        <v>Towerbank Intl., Inc.</v>
      </c>
      <c r="O1062" s="21"/>
      <c r="P1062" s="40">
        <f t="shared" si="94"/>
        <v>5000000</v>
      </c>
      <c r="Q1062" s="45">
        <f t="shared" si="95"/>
        <v>0</v>
      </c>
      <c r="R1062" s="41">
        <f t="shared" si="96"/>
        <v>0</v>
      </c>
    </row>
    <row r="1063" spans="3:18" s="64" customFormat="1" x14ac:dyDescent="0.25">
      <c r="C1063" s="21" t="s">
        <v>1082</v>
      </c>
      <c r="D1063" s="21"/>
      <c r="E1063" s="41">
        <v>19200000</v>
      </c>
      <c r="F1063" s="41">
        <v>11</v>
      </c>
      <c r="G1063" s="41">
        <v>420780.15</v>
      </c>
      <c r="I1063" s="12"/>
      <c r="K1063" s="34">
        <v>1</v>
      </c>
      <c r="N1063" s="21" t="str">
        <f t="shared" si="93"/>
        <v>Towerbank Intl., Inc.</v>
      </c>
      <c r="O1063" s="21"/>
      <c r="P1063" s="40">
        <f t="shared" si="94"/>
        <v>19200000</v>
      </c>
      <c r="Q1063" s="45">
        <f t="shared" si="95"/>
        <v>11</v>
      </c>
      <c r="R1063" s="41">
        <f t="shared" si="96"/>
        <v>420780.15</v>
      </c>
    </row>
    <row r="1064" spans="3:18" s="64" customFormat="1" x14ac:dyDescent="0.25">
      <c r="C1064" s="21" t="s">
        <v>1083</v>
      </c>
      <c r="D1064" s="21"/>
      <c r="E1064" s="41">
        <v>5984966</v>
      </c>
      <c r="F1064" s="41">
        <v>0</v>
      </c>
      <c r="G1064" s="41">
        <v>0</v>
      </c>
      <c r="I1064" s="12"/>
      <c r="K1064" s="34">
        <v>1</v>
      </c>
      <c r="N1064" s="21" t="str">
        <f t="shared" si="93"/>
        <v>UPI Vehicle Ltd.</v>
      </c>
      <c r="O1064" s="21"/>
      <c r="P1064" s="40">
        <f t="shared" si="94"/>
        <v>5984966</v>
      </c>
      <c r="Q1064" s="45">
        <f t="shared" si="95"/>
        <v>0</v>
      </c>
      <c r="R1064" s="41">
        <f t="shared" si="96"/>
        <v>0</v>
      </c>
    </row>
    <row r="1065" spans="3:18" s="64" customFormat="1" x14ac:dyDescent="0.25">
      <c r="C1065" s="21" t="s">
        <v>1084</v>
      </c>
      <c r="D1065" s="21"/>
      <c r="E1065" s="41">
        <v>20043126</v>
      </c>
      <c r="F1065" s="41">
        <v>5</v>
      </c>
      <c r="G1065" s="41">
        <v>329611</v>
      </c>
      <c r="I1065" s="12"/>
      <c r="K1065" s="34">
        <v>1</v>
      </c>
      <c r="N1065" s="21" t="str">
        <f t="shared" si="93"/>
        <v>Verdemar Inv. Corp.</v>
      </c>
      <c r="O1065" s="21"/>
      <c r="P1065" s="40">
        <f t="shared" si="94"/>
        <v>20043126</v>
      </c>
      <c r="Q1065" s="45">
        <f t="shared" si="95"/>
        <v>5</v>
      </c>
      <c r="R1065" s="41">
        <f t="shared" si="96"/>
        <v>329611</v>
      </c>
    </row>
    <row r="1066" spans="3:18" s="64" customFormat="1" x14ac:dyDescent="0.25">
      <c r="C1066" s="21" t="s">
        <v>1085</v>
      </c>
      <c r="D1066" s="21"/>
      <c r="E1066" s="41">
        <v>57357440</v>
      </c>
      <c r="F1066" s="41">
        <v>20</v>
      </c>
      <c r="G1066" s="41">
        <v>151453</v>
      </c>
      <c r="I1066" s="12"/>
      <c r="K1066" s="34">
        <v>1</v>
      </c>
      <c r="N1066" s="21" t="str">
        <f t="shared" si="93"/>
        <v>Los Andes Fund, S.A.</v>
      </c>
      <c r="O1066" s="21"/>
      <c r="P1066" s="40">
        <f t="shared" si="94"/>
        <v>57357440</v>
      </c>
      <c r="Q1066" s="45">
        <f t="shared" si="95"/>
        <v>20</v>
      </c>
      <c r="R1066" s="41">
        <f t="shared" si="96"/>
        <v>151453</v>
      </c>
    </row>
    <row r="1067" spans="3:18" s="64" customFormat="1" x14ac:dyDescent="0.25">
      <c r="C1067" s="21" t="s">
        <v>1086</v>
      </c>
      <c r="D1067" s="21"/>
      <c r="E1067" s="41">
        <v>2535360</v>
      </c>
      <c r="F1067" s="41">
        <v>0</v>
      </c>
      <c r="G1067" s="41">
        <v>0</v>
      </c>
      <c r="I1067" s="12"/>
      <c r="K1067" s="34">
        <v>1</v>
      </c>
      <c r="N1067" s="21" t="str">
        <f t="shared" si="93"/>
        <v>Bayport Enterprises</v>
      </c>
      <c r="O1067" s="21"/>
      <c r="P1067" s="40">
        <f t="shared" si="94"/>
        <v>2535360</v>
      </c>
      <c r="Q1067" s="45">
        <f t="shared" si="95"/>
        <v>0</v>
      </c>
      <c r="R1067" s="41">
        <f t="shared" si="96"/>
        <v>0</v>
      </c>
    </row>
    <row r="1068" spans="3:18" s="64" customFormat="1" x14ac:dyDescent="0.25">
      <c r="C1068" s="21" t="s">
        <v>1087</v>
      </c>
      <c r="D1068" s="21"/>
      <c r="E1068" s="41">
        <v>1610049.183</v>
      </c>
      <c r="F1068" s="41">
        <v>0</v>
      </c>
      <c r="G1068" s="41">
        <v>0</v>
      </c>
      <c r="I1068" s="12"/>
      <c r="K1068" s="34">
        <v>1</v>
      </c>
      <c r="N1068" s="21" t="str">
        <f t="shared" si="93"/>
        <v>Canal Multistrategy Family of Funds, Inc.  (FIF)</v>
      </c>
      <c r="O1068" s="21"/>
      <c r="P1068" s="40">
        <f t="shared" si="94"/>
        <v>1610049.183</v>
      </c>
      <c r="Q1068" s="45">
        <f t="shared" si="95"/>
        <v>0</v>
      </c>
      <c r="R1068" s="41">
        <f t="shared" si="96"/>
        <v>0</v>
      </c>
    </row>
    <row r="1069" spans="3:18" s="64" customFormat="1" x14ac:dyDescent="0.25">
      <c r="C1069" s="21" t="s">
        <v>1088</v>
      </c>
      <c r="D1069" s="21"/>
      <c r="E1069" s="41">
        <v>500004</v>
      </c>
      <c r="F1069" s="41">
        <v>1</v>
      </c>
      <c r="G1069" s="41">
        <v>500004</v>
      </c>
      <c r="I1069" s="12"/>
      <c r="K1069" s="34">
        <v>1</v>
      </c>
      <c r="N1069" s="21" t="str">
        <f t="shared" si="93"/>
        <v>Canal Multistrategy Family of Funds, Inc.  (FIFA)</v>
      </c>
      <c r="O1069" s="21"/>
      <c r="P1069" s="40">
        <f t="shared" si="94"/>
        <v>500004</v>
      </c>
      <c r="Q1069" s="45">
        <f t="shared" si="95"/>
        <v>1</v>
      </c>
      <c r="R1069" s="41">
        <f t="shared" si="96"/>
        <v>500004</v>
      </c>
    </row>
    <row r="1070" spans="3:18" s="64" customFormat="1" x14ac:dyDescent="0.25">
      <c r="C1070" s="21" t="s">
        <v>1089</v>
      </c>
      <c r="D1070" s="21"/>
      <c r="E1070" s="41">
        <v>431530.8</v>
      </c>
      <c r="F1070" s="41">
        <v>5</v>
      </c>
      <c r="G1070" s="41">
        <v>850194.5</v>
      </c>
      <c r="I1070" s="12"/>
      <c r="K1070" s="34">
        <v>1</v>
      </c>
      <c r="N1070" s="21" t="str">
        <f t="shared" si="93"/>
        <v>Canal Multistrategy Family of Funds, Inc. (MFFID)</v>
      </c>
      <c r="O1070" s="21"/>
      <c r="P1070" s="40">
        <f t="shared" si="94"/>
        <v>431530.8</v>
      </c>
      <c r="Q1070" s="45">
        <f t="shared" si="95"/>
        <v>5</v>
      </c>
      <c r="R1070" s="41">
        <f t="shared" si="96"/>
        <v>850194.5</v>
      </c>
    </row>
    <row r="1071" spans="3:18" s="64" customFormat="1" x14ac:dyDescent="0.25">
      <c r="C1071" s="21" t="s">
        <v>1090</v>
      </c>
      <c r="D1071" s="21"/>
      <c r="E1071" s="41">
        <v>156407895.52000001</v>
      </c>
      <c r="F1071" s="41">
        <v>28</v>
      </c>
      <c r="G1071" s="41">
        <v>12721787.840000002</v>
      </c>
      <c r="I1071" s="12"/>
      <c r="K1071" s="34">
        <v>1</v>
      </c>
      <c r="N1071" s="21" t="str">
        <f t="shared" si="93"/>
        <v>CM Realty, S.A.</v>
      </c>
      <c r="O1071" s="21"/>
      <c r="P1071" s="40">
        <f t="shared" si="94"/>
        <v>156407895.52000001</v>
      </c>
      <c r="Q1071" s="45">
        <f t="shared" si="95"/>
        <v>28</v>
      </c>
      <c r="R1071" s="41">
        <f t="shared" si="96"/>
        <v>12721787.840000002</v>
      </c>
    </row>
    <row r="1072" spans="3:18" s="64" customFormat="1" x14ac:dyDescent="0.25">
      <c r="C1072" s="21" t="s">
        <v>1091</v>
      </c>
      <c r="D1072" s="21"/>
      <c r="E1072" s="41">
        <v>545188933.12</v>
      </c>
      <c r="F1072" s="41">
        <v>628</v>
      </c>
      <c r="G1072" s="41">
        <v>110381766.09999996</v>
      </c>
      <c r="I1072" s="12"/>
      <c r="K1072" s="34">
        <v>1</v>
      </c>
      <c r="N1072" s="21" t="str">
        <f t="shared" si="93"/>
        <v>Fondo General de Inversiones</v>
      </c>
      <c r="O1072" s="21"/>
      <c r="P1072" s="40">
        <f t="shared" si="94"/>
        <v>545188933.12</v>
      </c>
      <c r="Q1072" s="45">
        <f t="shared" si="95"/>
        <v>628</v>
      </c>
      <c r="R1072" s="41">
        <f t="shared" si="96"/>
        <v>110381766.09999996</v>
      </c>
    </row>
    <row r="1073" spans="3:18" s="64" customFormat="1" x14ac:dyDescent="0.25">
      <c r="C1073" s="21" t="s">
        <v>1092</v>
      </c>
      <c r="D1073" s="21"/>
      <c r="E1073" s="41">
        <v>17517379.027762879</v>
      </c>
      <c r="F1073" s="41">
        <v>21</v>
      </c>
      <c r="G1073" s="41">
        <v>11929199.279999999</v>
      </c>
      <c r="I1073" s="12"/>
      <c r="K1073" s="34">
        <v>1</v>
      </c>
      <c r="N1073" s="21" t="str">
        <f t="shared" si="93"/>
        <v>Fondo Global de Inversiones, S.A.</v>
      </c>
      <c r="O1073" s="21"/>
      <c r="P1073" s="40">
        <f t="shared" si="94"/>
        <v>17517379.027762879</v>
      </c>
      <c r="Q1073" s="45">
        <f t="shared" si="95"/>
        <v>21</v>
      </c>
      <c r="R1073" s="41">
        <f t="shared" si="96"/>
        <v>11929199.279999999</v>
      </c>
    </row>
    <row r="1074" spans="3:18" s="64" customFormat="1" x14ac:dyDescent="0.25">
      <c r="C1074" s="21" t="s">
        <v>1093</v>
      </c>
      <c r="D1074" s="21"/>
      <c r="E1074" s="41">
        <v>14860683.077856001</v>
      </c>
      <c r="F1074" s="41">
        <v>3</v>
      </c>
      <c r="G1074" s="41">
        <v>9999999.6799999997</v>
      </c>
      <c r="I1074" s="12"/>
      <c r="K1074" s="34">
        <v>1</v>
      </c>
      <c r="N1074" s="21" t="str">
        <f t="shared" si="93"/>
        <v>Fondo General de Retorno Total</v>
      </c>
      <c r="O1074" s="21"/>
      <c r="P1074" s="40">
        <f t="shared" si="94"/>
        <v>14860683.077856001</v>
      </c>
      <c r="Q1074" s="45">
        <f t="shared" si="95"/>
        <v>3</v>
      </c>
      <c r="R1074" s="41">
        <f t="shared" si="96"/>
        <v>9999999.6799999997</v>
      </c>
    </row>
    <row r="1075" spans="3:18" s="64" customFormat="1" x14ac:dyDescent="0.25">
      <c r="C1075" s="21" t="s">
        <v>1094</v>
      </c>
      <c r="D1075" s="21"/>
      <c r="E1075" s="41">
        <v>335509382</v>
      </c>
      <c r="F1075" s="41">
        <v>0</v>
      </c>
      <c r="G1075" s="41">
        <v>0</v>
      </c>
      <c r="I1075" s="12"/>
      <c r="K1075" s="34">
        <v>1</v>
      </c>
      <c r="N1075" s="21" t="str">
        <f t="shared" si="93"/>
        <v>Fondo de Inversión Inmobiliario Gibraltar</v>
      </c>
      <c r="O1075" s="21"/>
      <c r="P1075" s="40">
        <f t="shared" si="94"/>
        <v>335509382</v>
      </c>
      <c r="Q1075" s="45">
        <f t="shared" si="95"/>
        <v>0</v>
      </c>
      <c r="R1075" s="41">
        <f t="shared" si="96"/>
        <v>0</v>
      </c>
    </row>
    <row r="1076" spans="3:18" s="64" customFormat="1" x14ac:dyDescent="0.25">
      <c r="C1076" s="21" t="s">
        <v>1095</v>
      </c>
      <c r="D1076" s="21"/>
      <c r="E1076" s="41">
        <v>22888398.463943999</v>
      </c>
      <c r="F1076" s="41">
        <v>320</v>
      </c>
      <c r="G1076" s="41">
        <v>137765907.22999993</v>
      </c>
      <c r="I1076" s="12"/>
      <c r="K1076" s="34">
        <v>1</v>
      </c>
      <c r="N1076" s="21" t="str">
        <f t="shared" si="93"/>
        <v>Fondo Renta Fija Valor, S.A.</v>
      </c>
      <c r="O1076" s="21"/>
      <c r="P1076" s="40">
        <f t="shared" si="94"/>
        <v>22888398.463943999</v>
      </c>
      <c r="Q1076" s="45">
        <f t="shared" si="95"/>
        <v>320</v>
      </c>
      <c r="R1076" s="41">
        <f t="shared" si="96"/>
        <v>137765907.22999993</v>
      </c>
    </row>
    <row r="1077" spans="3:18" s="64" customFormat="1" x14ac:dyDescent="0.25">
      <c r="C1077" s="21" t="s">
        <v>1096</v>
      </c>
      <c r="D1077" s="21"/>
      <c r="E1077" s="41">
        <v>226255000</v>
      </c>
      <c r="F1077" s="41">
        <v>4</v>
      </c>
      <c r="G1077" s="41">
        <v>559954.65</v>
      </c>
      <c r="I1077" s="12"/>
      <c r="K1077" s="34">
        <v>1</v>
      </c>
      <c r="N1077" s="21" t="str">
        <f t="shared" si="93"/>
        <v>Fondo Inm. Vista</v>
      </c>
      <c r="O1077" s="21"/>
      <c r="P1077" s="40">
        <f t="shared" si="94"/>
        <v>226255000</v>
      </c>
      <c r="Q1077" s="45">
        <f t="shared" si="95"/>
        <v>4</v>
      </c>
      <c r="R1077" s="41">
        <f t="shared" si="96"/>
        <v>559954.65</v>
      </c>
    </row>
    <row r="1078" spans="3:18" s="64" customFormat="1" x14ac:dyDescent="0.25">
      <c r="C1078" s="21" t="s">
        <v>1097</v>
      </c>
      <c r="D1078" s="21"/>
      <c r="E1078" s="41">
        <v>0</v>
      </c>
      <c r="F1078" s="41">
        <v>0</v>
      </c>
      <c r="G1078" s="41">
        <v>0</v>
      </c>
      <c r="I1078" s="12"/>
      <c r="K1078" s="34">
        <v>1</v>
      </c>
      <c r="N1078" s="21" t="str">
        <f t="shared" si="93"/>
        <v>Fondo de Inversion Popular Inmobiliario Zeta</v>
      </c>
      <c r="O1078" s="21"/>
      <c r="P1078" s="40">
        <f t="shared" si="94"/>
        <v>0</v>
      </c>
      <c r="Q1078" s="45">
        <f t="shared" si="95"/>
        <v>0</v>
      </c>
      <c r="R1078" s="41">
        <f t="shared" si="96"/>
        <v>0</v>
      </c>
    </row>
    <row r="1079" spans="3:18" s="64" customFormat="1" x14ac:dyDescent="0.25">
      <c r="C1079" s="21" t="s">
        <v>1098</v>
      </c>
      <c r="D1079" s="21"/>
      <c r="E1079" s="41">
        <v>11771.849999999999</v>
      </c>
      <c r="F1079" s="41">
        <v>0</v>
      </c>
      <c r="G1079" s="41">
        <v>0</v>
      </c>
      <c r="I1079" s="12"/>
      <c r="K1079" s="34">
        <v>1</v>
      </c>
      <c r="N1079" s="21" t="str">
        <f t="shared" si="93"/>
        <v>Grupo Inmobiliario de Capital Privado I (P1A)</v>
      </c>
      <c r="O1079" s="21"/>
      <c r="P1079" s="40">
        <f t="shared" si="94"/>
        <v>11771.849999999999</v>
      </c>
      <c r="Q1079" s="45">
        <f t="shared" si="95"/>
        <v>0</v>
      </c>
      <c r="R1079" s="41">
        <f t="shared" si="96"/>
        <v>0</v>
      </c>
    </row>
    <row r="1080" spans="3:18" s="64" customFormat="1" x14ac:dyDescent="0.25">
      <c r="C1080" s="21" t="s">
        <v>1099</v>
      </c>
      <c r="D1080" s="21"/>
      <c r="E1080" s="41">
        <v>1293188.9300000002</v>
      </c>
      <c r="F1080" s="41">
        <v>1</v>
      </c>
      <c r="G1080" s="41">
        <v>24014.43</v>
      </c>
      <c r="I1080" s="12"/>
      <c r="K1080" s="34">
        <v>1</v>
      </c>
      <c r="N1080" s="21" t="str">
        <f t="shared" si="93"/>
        <v>Grupo Inmobiliario de Capital Privado I (PIB)</v>
      </c>
      <c r="O1080" s="21"/>
      <c r="P1080" s="40">
        <f t="shared" si="94"/>
        <v>1293188.9300000002</v>
      </c>
      <c r="Q1080" s="45">
        <f t="shared" si="95"/>
        <v>1</v>
      </c>
      <c r="R1080" s="41">
        <f t="shared" si="96"/>
        <v>24014.43</v>
      </c>
    </row>
    <row r="1081" spans="3:18" s="64" customFormat="1" x14ac:dyDescent="0.25">
      <c r="C1081" s="21" t="s">
        <v>1100</v>
      </c>
      <c r="D1081" s="21"/>
      <c r="E1081" s="41">
        <v>2506352.75</v>
      </c>
      <c r="F1081" s="41">
        <v>0</v>
      </c>
      <c r="G1081" s="41">
        <v>0</v>
      </c>
      <c r="I1081" s="12"/>
      <c r="K1081" s="34">
        <v>1</v>
      </c>
      <c r="N1081" s="21" t="str">
        <f t="shared" si="93"/>
        <v>Latam Real Estate Growth Fund, Inc. (A)</v>
      </c>
      <c r="O1081" s="21"/>
      <c r="P1081" s="40">
        <f t="shared" si="94"/>
        <v>2506352.75</v>
      </c>
      <c r="Q1081" s="45">
        <f t="shared" si="95"/>
        <v>0</v>
      </c>
      <c r="R1081" s="41">
        <f t="shared" si="96"/>
        <v>0</v>
      </c>
    </row>
    <row r="1082" spans="3:18" s="64" customFormat="1" x14ac:dyDescent="0.25">
      <c r="C1082" s="21" t="s">
        <v>1101</v>
      </c>
      <c r="D1082" s="21"/>
      <c r="E1082" s="41">
        <v>176000</v>
      </c>
      <c r="F1082" s="41">
        <v>0</v>
      </c>
      <c r="G1082" s="41">
        <v>0</v>
      </c>
      <c r="I1082" s="12"/>
      <c r="K1082" s="34">
        <v>1</v>
      </c>
      <c r="N1082" s="21" t="str">
        <f t="shared" si="93"/>
        <v>Latam Real Estate Growth Fund, Inc. (B)</v>
      </c>
      <c r="O1082" s="21"/>
      <c r="P1082" s="40">
        <f t="shared" si="94"/>
        <v>176000</v>
      </c>
      <c r="Q1082" s="45">
        <f t="shared" si="95"/>
        <v>0</v>
      </c>
      <c r="R1082" s="41">
        <f t="shared" si="96"/>
        <v>0</v>
      </c>
    </row>
    <row r="1083" spans="3:18" s="64" customFormat="1" x14ac:dyDescent="0.25">
      <c r="C1083" s="21" t="s">
        <v>1102</v>
      </c>
      <c r="D1083" s="21"/>
      <c r="E1083" s="41">
        <v>7742838.5457180003</v>
      </c>
      <c r="F1083" s="41">
        <v>12</v>
      </c>
      <c r="G1083" s="41">
        <v>9149854.4199999999</v>
      </c>
      <c r="I1083" s="12"/>
      <c r="K1083" s="34">
        <v>1</v>
      </c>
      <c r="N1083" s="21" t="str">
        <f t="shared" si="93"/>
        <v>Metro Strategic Income Fund, INC.</v>
      </c>
      <c r="O1083" s="21"/>
      <c r="P1083" s="40">
        <f t="shared" si="94"/>
        <v>7742838.5457180003</v>
      </c>
      <c r="Q1083" s="45">
        <f t="shared" si="95"/>
        <v>12</v>
      </c>
      <c r="R1083" s="41">
        <f t="shared" si="96"/>
        <v>9149854.4199999999</v>
      </c>
    </row>
    <row r="1084" spans="3:18" s="64" customFormat="1" x14ac:dyDescent="0.25">
      <c r="C1084" s="21" t="s">
        <v>1103</v>
      </c>
      <c r="D1084" s="21"/>
      <c r="E1084" s="41">
        <v>159190991.65619999</v>
      </c>
      <c r="F1084" s="41">
        <v>53</v>
      </c>
      <c r="G1084" s="41">
        <v>35854607.590000004</v>
      </c>
      <c r="I1084" s="12"/>
      <c r="K1084" s="34">
        <v>1</v>
      </c>
      <c r="N1084" s="21" t="str">
        <f t="shared" si="93"/>
        <v>MMG Fixed Income Fund</v>
      </c>
      <c r="O1084" s="21"/>
      <c r="P1084" s="40">
        <f t="shared" si="94"/>
        <v>159190991.65619999</v>
      </c>
      <c r="Q1084" s="45">
        <f t="shared" si="95"/>
        <v>53</v>
      </c>
      <c r="R1084" s="41">
        <f t="shared" si="96"/>
        <v>35854607.590000004</v>
      </c>
    </row>
    <row r="1085" spans="3:18" s="64" customFormat="1" x14ac:dyDescent="0.25">
      <c r="C1085" s="21" t="s">
        <v>1104</v>
      </c>
      <c r="D1085" s="21"/>
      <c r="E1085" s="41">
        <v>4359985.6648000004</v>
      </c>
      <c r="F1085" s="41">
        <v>5</v>
      </c>
      <c r="G1085" s="41">
        <v>312418.74</v>
      </c>
      <c r="I1085" s="12"/>
      <c r="K1085" s="34">
        <v>1</v>
      </c>
      <c r="N1085" s="21" t="str">
        <f t="shared" si="93"/>
        <v>MMG Global Allocation Fund, Inc.</v>
      </c>
      <c r="O1085" s="21"/>
      <c r="P1085" s="40">
        <f t="shared" si="94"/>
        <v>4359985.6648000004</v>
      </c>
      <c r="Q1085" s="45">
        <f t="shared" si="95"/>
        <v>5</v>
      </c>
      <c r="R1085" s="41">
        <f t="shared" si="96"/>
        <v>312418.74</v>
      </c>
    </row>
    <row r="1086" spans="3:18" s="64" customFormat="1" x14ac:dyDescent="0.25">
      <c r="C1086" s="21" t="s">
        <v>1105</v>
      </c>
      <c r="D1086" s="21"/>
      <c r="E1086" s="41">
        <v>5248077.4172</v>
      </c>
      <c r="F1086" s="41">
        <v>3</v>
      </c>
      <c r="G1086" s="41">
        <v>363482.98</v>
      </c>
      <c r="I1086" s="12"/>
      <c r="K1086" s="34">
        <v>1</v>
      </c>
      <c r="N1086" s="21" t="str">
        <f t="shared" si="93"/>
        <v>MMG Panama Allocation Fund, Inc.</v>
      </c>
      <c r="O1086" s="21"/>
      <c r="P1086" s="40">
        <f t="shared" si="94"/>
        <v>5248077.4172</v>
      </c>
      <c r="Q1086" s="45">
        <f t="shared" si="95"/>
        <v>3</v>
      </c>
      <c r="R1086" s="41">
        <f t="shared" si="96"/>
        <v>363482.98</v>
      </c>
    </row>
    <row r="1087" spans="3:18" s="64" customFormat="1" x14ac:dyDescent="0.25">
      <c r="C1087" s="21" t="s">
        <v>1106</v>
      </c>
      <c r="D1087" s="21"/>
      <c r="E1087" s="41">
        <v>51419928.665728003</v>
      </c>
      <c r="F1087" s="41">
        <v>44</v>
      </c>
      <c r="G1087" s="41">
        <v>5577601.8299999991</v>
      </c>
      <c r="I1087" s="12"/>
      <c r="K1087" s="34">
        <v>1</v>
      </c>
      <c r="N1087" s="21" t="str">
        <f t="shared" si="93"/>
        <v>Multi Prosperity Fixed Income Fund</v>
      </c>
      <c r="O1087" s="21"/>
      <c r="P1087" s="40">
        <f t="shared" si="94"/>
        <v>51419928.665728003</v>
      </c>
      <c r="Q1087" s="45">
        <f t="shared" si="95"/>
        <v>44</v>
      </c>
      <c r="R1087" s="41">
        <f t="shared" si="96"/>
        <v>5577601.8299999991</v>
      </c>
    </row>
    <row r="1088" spans="3:18" s="64" customFormat="1" x14ac:dyDescent="0.25">
      <c r="C1088" s="21" t="s">
        <v>1107</v>
      </c>
      <c r="D1088" s="21"/>
      <c r="E1088" s="41">
        <v>10287183.359999999</v>
      </c>
      <c r="F1088" s="41">
        <v>47</v>
      </c>
      <c r="G1088" s="41">
        <v>6303238.6600000011</v>
      </c>
      <c r="I1088" s="12"/>
      <c r="K1088" s="34">
        <v>1</v>
      </c>
      <c r="N1088" s="21" t="str">
        <f t="shared" si="93"/>
        <v>Panama Latam Fixed Income Fund, Inc.</v>
      </c>
      <c r="O1088" s="21"/>
      <c r="P1088" s="40">
        <f t="shared" si="94"/>
        <v>10287183.359999999</v>
      </c>
      <c r="Q1088" s="45">
        <f t="shared" si="95"/>
        <v>47</v>
      </c>
      <c r="R1088" s="41">
        <f t="shared" si="96"/>
        <v>6303238.6600000011</v>
      </c>
    </row>
    <row r="1089" spans="3:18" s="64" customFormat="1" x14ac:dyDescent="0.25">
      <c r="C1089" s="21" t="s">
        <v>1108</v>
      </c>
      <c r="D1089" s="21"/>
      <c r="E1089" s="41">
        <v>294769553.79939997</v>
      </c>
      <c r="F1089" s="41">
        <v>251</v>
      </c>
      <c r="G1089" s="41">
        <v>67015595.789999999</v>
      </c>
      <c r="I1089" s="12"/>
      <c r="K1089" s="34">
        <v>1</v>
      </c>
      <c r="N1089" s="21" t="str">
        <f t="shared" si="93"/>
        <v>Prival Bond Fund , S.A.</v>
      </c>
      <c r="O1089" s="21"/>
      <c r="P1089" s="40">
        <f t="shared" si="94"/>
        <v>294769553.79939997</v>
      </c>
      <c r="Q1089" s="45">
        <f t="shared" si="95"/>
        <v>251</v>
      </c>
      <c r="R1089" s="41">
        <f t="shared" si="96"/>
        <v>67015595.789999999</v>
      </c>
    </row>
    <row r="1090" spans="3:18" s="64" customFormat="1" x14ac:dyDescent="0.25">
      <c r="C1090" s="21" t="s">
        <v>1109</v>
      </c>
      <c r="D1090" s="21"/>
      <c r="E1090" s="41">
        <v>7805867.5032000002</v>
      </c>
      <c r="F1090" s="41">
        <v>18</v>
      </c>
      <c r="G1090" s="41">
        <v>2275298.12</v>
      </c>
      <c r="I1090" s="12"/>
      <c r="K1090" s="34">
        <v>1</v>
      </c>
      <c r="N1090" s="21" t="str">
        <f t="shared" si="93"/>
        <v>Prival Mila Fund, S.A.</v>
      </c>
      <c r="O1090" s="21"/>
      <c r="P1090" s="40">
        <f t="shared" si="94"/>
        <v>7805867.5032000002</v>
      </c>
      <c r="Q1090" s="45">
        <f t="shared" si="95"/>
        <v>18</v>
      </c>
      <c r="R1090" s="41">
        <f t="shared" si="96"/>
        <v>2275298.12</v>
      </c>
    </row>
    <row r="1091" spans="3:18" s="64" customFormat="1" x14ac:dyDescent="0.25">
      <c r="C1091" s="21" t="s">
        <v>1110</v>
      </c>
      <c r="D1091" s="21"/>
      <c r="E1091" s="41">
        <v>7620614.7434999999</v>
      </c>
      <c r="F1091" s="41">
        <v>8</v>
      </c>
      <c r="G1091" s="41">
        <v>2283766.1599999997</v>
      </c>
      <c r="I1091" s="12"/>
      <c r="K1091" s="34">
        <v>1</v>
      </c>
      <c r="N1091" s="21" t="str">
        <f t="shared" si="93"/>
        <v>Prival Multi-Strategy Income &amp; Growth Fund, S.A.</v>
      </c>
      <c r="O1091" s="21"/>
      <c r="P1091" s="40">
        <f t="shared" si="94"/>
        <v>7620614.7434999999</v>
      </c>
      <c r="Q1091" s="45">
        <f t="shared" si="95"/>
        <v>8</v>
      </c>
      <c r="R1091" s="41">
        <f t="shared" si="96"/>
        <v>2283766.1599999997</v>
      </c>
    </row>
    <row r="1092" spans="3:18" s="64" customFormat="1" x14ac:dyDescent="0.25">
      <c r="C1092" s="21" t="s">
        <v>1110</v>
      </c>
      <c r="D1092" s="21"/>
      <c r="E1092" s="41">
        <v>36639.474999999999</v>
      </c>
      <c r="F1092" s="41">
        <v>0</v>
      </c>
      <c r="G1092" s="41">
        <v>0</v>
      </c>
      <c r="I1092" s="12"/>
      <c r="K1092" s="34">
        <v>1</v>
      </c>
      <c r="N1092" s="21" t="str">
        <f t="shared" si="93"/>
        <v>Prival Multi-Strategy Income &amp; Growth Fund, S.A.</v>
      </c>
      <c r="O1092" s="21"/>
      <c r="P1092" s="40">
        <f t="shared" si="94"/>
        <v>36639.474999999999</v>
      </c>
      <c r="Q1092" s="45">
        <f t="shared" si="95"/>
        <v>0</v>
      </c>
      <c r="R1092" s="41">
        <f t="shared" si="96"/>
        <v>0</v>
      </c>
    </row>
    <row r="1093" spans="3:18" s="64" customFormat="1" x14ac:dyDescent="0.25">
      <c r="C1093" s="21" t="s">
        <v>1111</v>
      </c>
      <c r="D1093" s="21"/>
      <c r="E1093" s="41">
        <v>34351639.884000003</v>
      </c>
      <c r="F1093" s="41">
        <v>84</v>
      </c>
      <c r="G1093" s="41">
        <v>17121423.050000001</v>
      </c>
      <c r="I1093" s="12"/>
      <c r="K1093" s="34">
        <v>1</v>
      </c>
      <c r="N1093" s="21" t="str">
        <f t="shared" si="93"/>
        <v>Prival Real Estate Fund, S.A.</v>
      </c>
      <c r="O1093" s="21"/>
      <c r="P1093" s="40">
        <f t="shared" si="94"/>
        <v>34351639.884000003</v>
      </c>
      <c r="Q1093" s="45">
        <f t="shared" si="95"/>
        <v>84</v>
      </c>
      <c r="R1093" s="41">
        <f t="shared" si="96"/>
        <v>17121423.050000001</v>
      </c>
    </row>
    <row r="1094" spans="3:18" s="64" customFormat="1" x14ac:dyDescent="0.25">
      <c r="C1094" s="21" t="s">
        <v>1112</v>
      </c>
      <c r="D1094" s="21"/>
      <c r="E1094" s="41">
        <v>687879.31700000004</v>
      </c>
      <c r="F1094" s="41">
        <v>3</v>
      </c>
      <c r="G1094" s="41">
        <v>20286.760000000002</v>
      </c>
      <c r="I1094" s="12"/>
      <c r="K1094" s="34">
        <v>1</v>
      </c>
      <c r="N1094" s="21" t="str">
        <f t="shared" si="93"/>
        <v>Premier Index Fund, S.A.</v>
      </c>
      <c r="O1094" s="21"/>
      <c r="P1094" s="40">
        <f t="shared" si="94"/>
        <v>687879.31700000004</v>
      </c>
      <c r="Q1094" s="45">
        <f t="shared" si="95"/>
        <v>3</v>
      </c>
      <c r="R1094" s="41">
        <f t="shared" si="96"/>
        <v>20286.760000000002</v>
      </c>
    </row>
    <row r="1095" spans="3:18" s="64" customFormat="1" x14ac:dyDescent="0.25">
      <c r="C1095" s="21" t="s">
        <v>1113</v>
      </c>
      <c r="D1095" s="21"/>
      <c r="E1095" s="41">
        <v>30064871.760999996</v>
      </c>
      <c r="F1095" s="41">
        <v>52</v>
      </c>
      <c r="G1095" s="41">
        <v>3790655.3900000015</v>
      </c>
      <c r="I1095" s="12"/>
      <c r="K1095" s="34">
        <v>1</v>
      </c>
      <c r="N1095" s="21" t="str">
        <f t="shared" si="93"/>
        <v>Premier Latin American Bond Fund</v>
      </c>
      <c r="O1095" s="21"/>
      <c r="P1095" s="40">
        <f t="shared" si="94"/>
        <v>30064871.760999996</v>
      </c>
      <c r="Q1095" s="45">
        <f t="shared" si="95"/>
        <v>52</v>
      </c>
      <c r="R1095" s="41">
        <f t="shared" si="96"/>
        <v>3790655.3900000015</v>
      </c>
    </row>
    <row r="1096" spans="3:18" s="64" customFormat="1" x14ac:dyDescent="0.25">
      <c r="C1096" s="21" t="s">
        <v>1114</v>
      </c>
      <c r="D1096" s="21"/>
      <c r="E1096" s="41">
        <v>1342029.0546000001</v>
      </c>
      <c r="F1096" s="41">
        <v>18</v>
      </c>
      <c r="G1096" s="41">
        <v>61294.75</v>
      </c>
      <c r="I1096" s="12"/>
      <c r="K1096" s="34">
        <v>1</v>
      </c>
      <c r="N1096" s="21" t="str">
        <f t="shared" si="93"/>
        <v>Premier Midium Term Bond Fund, S.A.</v>
      </c>
      <c r="O1096" s="21"/>
      <c r="P1096" s="40">
        <f t="shared" si="94"/>
        <v>1342029.0546000001</v>
      </c>
      <c r="Q1096" s="45">
        <f t="shared" si="95"/>
        <v>18</v>
      </c>
      <c r="R1096" s="41">
        <f t="shared" si="96"/>
        <v>61294.75</v>
      </c>
    </row>
    <row r="1097" spans="3:18" s="64" customFormat="1" x14ac:dyDescent="0.25">
      <c r="C1097" s="21" t="s">
        <v>1115</v>
      </c>
      <c r="D1097" s="21"/>
      <c r="E1097" s="41">
        <v>225737055</v>
      </c>
      <c r="F1097" s="41">
        <v>4</v>
      </c>
      <c r="G1097" s="41">
        <v>25738</v>
      </c>
      <c r="I1097" s="12"/>
      <c r="K1097" s="34">
        <v>1</v>
      </c>
      <c r="N1097" s="21" t="str">
        <f t="shared" si="93"/>
        <v xml:space="preserve">Prima Sociedad de Inversion Inmobilaria </v>
      </c>
      <c r="O1097" s="21"/>
      <c r="P1097" s="40">
        <f t="shared" si="94"/>
        <v>225737055</v>
      </c>
      <c r="Q1097" s="45">
        <f t="shared" si="95"/>
        <v>4</v>
      </c>
      <c r="R1097" s="41">
        <f t="shared" si="96"/>
        <v>25738</v>
      </c>
    </row>
    <row r="1098" spans="3:18" s="64" customFormat="1" x14ac:dyDescent="0.25">
      <c r="C1098" s="21" t="s">
        <v>1116</v>
      </c>
      <c r="D1098" s="21"/>
      <c r="E1098" s="41">
        <v>710000</v>
      </c>
      <c r="F1098" s="41">
        <v>2</v>
      </c>
      <c r="G1098" s="41">
        <v>710000</v>
      </c>
      <c r="I1098" s="12"/>
      <c r="K1098" s="34">
        <v>1</v>
      </c>
      <c r="N1098" s="21" t="str">
        <f t="shared" si="93"/>
        <v>Panama Real Estate Development Fund, Inc. (ALCO)</v>
      </c>
      <c r="O1098" s="21"/>
      <c r="P1098" s="40">
        <f t="shared" si="94"/>
        <v>710000</v>
      </c>
      <c r="Q1098" s="45">
        <f t="shared" si="95"/>
        <v>2</v>
      </c>
      <c r="R1098" s="41">
        <f t="shared" si="96"/>
        <v>710000</v>
      </c>
    </row>
    <row r="1099" spans="3:18" s="64" customFormat="1" x14ac:dyDescent="0.25">
      <c r="C1099" s="21" t="s">
        <v>1117</v>
      </c>
      <c r="D1099" s="21"/>
      <c r="E1099" s="41">
        <v>1415000</v>
      </c>
      <c r="F1099" s="41">
        <v>1</v>
      </c>
      <c r="G1099" s="41">
        <v>1090000</v>
      </c>
      <c r="I1099" s="12"/>
      <c r="K1099" s="34">
        <v>1</v>
      </c>
      <c r="N1099" s="21" t="str">
        <f t="shared" si="93"/>
        <v>Panama Real Estate Development Fund, Inc. (CV)</v>
      </c>
      <c r="O1099" s="21"/>
      <c r="P1099" s="40">
        <f t="shared" si="94"/>
        <v>1415000</v>
      </c>
      <c r="Q1099" s="45">
        <f t="shared" si="95"/>
        <v>1</v>
      </c>
      <c r="R1099" s="41">
        <f t="shared" si="96"/>
        <v>1090000</v>
      </c>
    </row>
    <row r="1100" spans="3:18" s="64" customFormat="1" x14ac:dyDescent="0.25">
      <c r="C1100" s="21" t="s">
        <v>1118</v>
      </c>
      <c r="D1100" s="21"/>
      <c r="E1100" s="41">
        <v>1470000</v>
      </c>
      <c r="F1100" s="41">
        <v>4</v>
      </c>
      <c r="G1100" s="41">
        <v>1770000</v>
      </c>
      <c r="I1100" s="12"/>
      <c r="K1100" s="34">
        <v>1</v>
      </c>
      <c r="N1100" s="21" t="str">
        <f t="shared" si="93"/>
        <v>Panama Real Estate Development Fund, Inc. (INCOME)</v>
      </c>
      <c r="O1100" s="21"/>
      <c r="P1100" s="40">
        <f t="shared" si="94"/>
        <v>1470000</v>
      </c>
      <c r="Q1100" s="45">
        <f t="shared" si="95"/>
        <v>4</v>
      </c>
      <c r="R1100" s="41">
        <f t="shared" si="96"/>
        <v>1770000</v>
      </c>
    </row>
    <row r="1101" spans="3:18" s="64" customFormat="1" ht="12" customHeight="1" x14ac:dyDescent="0.25">
      <c r="C1101" s="21" t="s">
        <v>1119</v>
      </c>
      <c r="D1101" s="21"/>
      <c r="E1101" s="41">
        <v>694390.84</v>
      </c>
      <c r="F1101" s="41">
        <v>7</v>
      </c>
      <c r="G1101" s="41">
        <v>765371.48</v>
      </c>
      <c r="I1101" s="12"/>
      <c r="K1101" s="34">
        <v>1</v>
      </c>
      <c r="N1101" s="21" t="str">
        <f t="shared" si="93"/>
        <v>Panama Real Estate Development Fund, Inc. (INV1)</v>
      </c>
      <c r="O1101" s="21"/>
      <c r="P1101" s="40">
        <f t="shared" si="94"/>
        <v>694390.84</v>
      </c>
      <c r="Q1101" s="45">
        <f t="shared" si="95"/>
        <v>7</v>
      </c>
      <c r="R1101" s="41">
        <f t="shared" si="96"/>
        <v>765371.48</v>
      </c>
    </row>
    <row r="1102" spans="3:18" s="64" customFormat="1" x14ac:dyDescent="0.25">
      <c r="C1102" s="21" t="s">
        <v>1120</v>
      </c>
      <c r="D1102" s="21"/>
      <c r="E1102" s="41">
        <v>4127442.6799999997</v>
      </c>
      <c r="F1102" s="41">
        <v>1</v>
      </c>
      <c r="G1102" s="41">
        <v>560059.54</v>
      </c>
      <c r="I1102" s="12"/>
      <c r="K1102" s="34">
        <v>1</v>
      </c>
      <c r="N1102" s="21" t="str">
        <f t="shared" si="93"/>
        <v>Panama Real Estate Development Fund, Inc. (INV2)</v>
      </c>
      <c r="O1102" s="21"/>
      <c r="P1102" s="40">
        <f t="shared" si="94"/>
        <v>4127442.6799999997</v>
      </c>
      <c r="Q1102" s="45">
        <f t="shared" si="95"/>
        <v>1</v>
      </c>
      <c r="R1102" s="41">
        <f t="shared" si="96"/>
        <v>560059.54</v>
      </c>
    </row>
    <row r="1103" spans="3:18" s="64" customFormat="1" x14ac:dyDescent="0.25">
      <c r="C1103" s="21" t="s">
        <v>1121</v>
      </c>
      <c r="D1103" s="21"/>
      <c r="E1103" s="41">
        <v>1090000</v>
      </c>
      <c r="F1103" s="41">
        <v>2</v>
      </c>
      <c r="G1103" s="41">
        <v>600000</v>
      </c>
      <c r="I1103" s="12"/>
      <c r="K1103" s="34">
        <v>1</v>
      </c>
      <c r="N1103" s="21" t="str">
        <f t="shared" si="93"/>
        <v>Panama Real Estate Development Fund, Inc. (INVURB)</v>
      </c>
      <c r="O1103" s="21"/>
      <c r="P1103" s="40">
        <f t="shared" si="94"/>
        <v>1090000</v>
      </c>
      <c r="Q1103" s="45">
        <f t="shared" si="95"/>
        <v>2</v>
      </c>
      <c r="R1103" s="41">
        <f t="shared" si="96"/>
        <v>600000</v>
      </c>
    </row>
    <row r="1104" spans="3:18" s="64" customFormat="1" x14ac:dyDescent="0.25">
      <c r="C1104" s="21" t="s">
        <v>1122</v>
      </c>
      <c r="D1104" s="21"/>
      <c r="E1104" s="41">
        <v>23829126.5</v>
      </c>
      <c r="F1104" s="41">
        <v>3</v>
      </c>
      <c r="G1104" s="41">
        <v>1984240.55</v>
      </c>
      <c r="I1104" s="12"/>
      <c r="K1104" s="34">
        <v>1</v>
      </c>
      <c r="N1104" s="21" t="str">
        <f t="shared" si="93"/>
        <v>Panama Real Estate Development Fund, Inc. (RENTAM)</v>
      </c>
      <c r="O1104" s="21"/>
      <c r="P1104" s="40">
        <f t="shared" si="94"/>
        <v>23829126.5</v>
      </c>
      <c r="Q1104" s="45">
        <f t="shared" si="95"/>
        <v>3</v>
      </c>
      <c r="R1104" s="41">
        <f t="shared" si="96"/>
        <v>1984240.55</v>
      </c>
    </row>
    <row r="1105" spans="2:18" s="64" customFormat="1" x14ac:dyDescent="0.25">
      <c r="C1105" s="21" t="s">
        <v>1123</v>
      </c>
      <c r="D1105" s="21"/>
      <c r="E1105" s="41">
        <v>20000</v>
      </c>
      <c r="F1105" s="41">
        <v>0</v>
      </c>
      <c r="G1105" s="41">
        <v>0</v>
      </c>
      <c r="I1105" s="12"/>
      <c r="K1105" s="34">
        <v>1</v>
      </c>
      <c r="N1105" s="21" t="str">
        <f t="shared" si="93"/>
        <v>Panama Real Estate Development Fund, Inc. (RW)</v>
      </c>
      <c r="O1105" s="21"/>
      <c r="P1105" s="40">
        <f t="shared" si="94"/>
        <v>20000</v>
      </c>
      <c r="Q1105" s="45">
        <f t="shared" si="95"/>
        <v>0</v>
      </c>
      <c r="R1105" s="41">
        <f t="shared" si="96"/>
        <v>0</v>
      </c>
    </row>
    <row r="1106" spans="2:18" s="64" customFormat="1" x14ac:dyDescent="0.25">
      <c r="C1106" s="21" t="s">
        <v>1124</v>
      </c>
      <c r="D1106" s="21"/>
      <c r="E1106" s="41">
        <v>4830000</v>
      </c>
      <c r="F1106" s="41">
        <v>7</v>
      </c>
      <c r="G1106" s="41">
        <v>4830000</v>
      </c>
      <c r="I1106" s="12"/>
      <c r="K1106" s="34">
        <v>1</v>
      </c>
      <c r="N1106" s="21" t="str">
        <f t="shared" si="93"/>
        <v>Panama Real Estate Development Fund, Inc. (URBA)</v>
      </c>
      <c r="O1106" s="21"/>
      <c r="P1106" s="40">
        <f t="shared" si="94"/>
        <v>4830000</v>
      </c>
      <c r="Q1106" s="45">
        <f t="shared" si="95"/>
        <v>7</v>
      </c>
      <c r="R1106" s="41">
        <f t="shared" si="96"/>
        <v>4830000</v>
      </c>
    </row>
    <row r="1107" spans="2:18" x14ac:dyDescent="0.25">
      <c r="C1107" s="21" t="s">
        <v>1125</v>
      </c>
      <c r="E1107" s="41">
        <v>450000</v>
      </c>
      <c r="F1107" s="41">
        <v>0</v>
      </c>
      <c r="G1107" s="41">
        <v>0</v>
      </c>
      <c r="K1107" s="34">
        <v>1</v>
      </c>
      <c r="N1107" s="21" t="str">
        <f t="shared" si="93"/>
        <v>Panama Real Estate Development Fund, Inc. (URBE)</v>
      </c>
      <c r="O1107" s="21"/>
      <c r="P1107" s="40">
        <f t="shared" si="94"/>
        <v>450000</v>
      </c>
      <c r="Q1107" s="45">
        <f t="shared" si="95"/>
        <v>0</v>
      </c>
      <c r="R1107" s="41">
        <f t="shared" si="96"/>
        <v>0</v>
      </c>
    </row>
    <row r="1108" spans="2:18" x14ac:dyDescent="0.25">
      <c r="C1108" s="21" t="s">
        <v>1126</v>
      </c>
      <c r="D1108" s="21"/>
      <c r="E1108" s="41">
        <v>3300000</v>
      </c>
      <c r="F1108" s="41">
        <v>2</v>
      </c>
      <c r="G1108" s="41">
        <v>3210000</v>
      </c>
      <c r="K1108" s="34">
        <v>1</v>
      </c>
      <c r="N1108" s="21" t="str">
        <f t="shared" ref="N1108:N1116" si="97">C1108</f>
        <v>Panama Real Estate Development Fund, Inc. (PUEBLO)</v>
      </c>
      <c r="O1108" s="21"/>
      <c r="P1108" s="40">
        <f t="shared" ref="P1108:P1116" si="98">E1108/K1108</f>
        <v>3300000</v>
      </c>
      <c r="Q1108" s="45">
        <f t="shared" ref="Q1108:Q1116" si="99">F1108</f>
        <v>2</v>
      </c>
      <c r="R1108" s="41">
        <f t="shared" ref="R1108:R1116" si="100">G1108/K1108</f>
        <v>3210000</v>
      </c>
    </row>
    <row r="1109" spans="2:18" x14ac:dyDescent="0.25">
      <c r="C1109" s="21" t="s">
        <v>1127</v>
      </c>
      <c r="D1109" s="21"/>
      <c r="E1109" s="41">
        <v>10000</v>
      </c>
      <c r="F1109" s="41">
        <v>0</v>
      </c>
      <c r="G1109" s="41">
        <v>0</v>
      </c>
      <c r="K1109" s="34">
        <v>1</v>
      </c>
      <c r="N1109" s="21" t="str">
        <f t="shared" si="97"/>
        <v>Panama Real Estate Development Fund, Inc. (VDR)</v>
      </c>
      <c r="O1109" s="21"/>
      <c r="P1109" s="40">
        <f t="shared" si="98"/>
        <v>10000</v>
      </c>
      <c r="Q1109" s="45">
        <f t="shared" si="99"/>
        <v>0</v>
      </c>
      <c r="R1109" s="41">
        <f t="shared" si="100"/>
        <v>0</v>
      </c>
    </row>
    <row r="1110" spans="2:18" x14ac:dyDescent="0.25">
      <c r="C1110" s="21" t="s">
        <v>1128</v>
      </c>
      <c r="D1110" s="21"/>
      <c r="E1110" s="41">
        <v>4708577</v>
      </c>
      <c r="F1110" s="41">
        <v>3</v>
      </c>
      <c r="G1110" s="41">
        <v>4708677</v>
      </c>
      <c r="K1110" s="34">
        <v>1</v>
      </c>
      <c r="N1110" s="21" t="str">
        <f t="shared" si="97"/>
        <v>Regulus Inmobiliaria, S.A.</v>
      </c>
      <c r="O1110" s="21"/>
      <c r="P1110" s="40">
        <f t="shared" si="98"/>
        <v>4708577</v>
      </c>
      <c r="Q1110" s="45">
        <f t="shared" si="99"/>
        <v>3</v>
      </c>
      <c r="R1110" s="41">
        <f t="shared" si="100"/>
        <v>4708677</v>
      </c>
    </row>
    <row r="1111" spans="2:18" x14ac:dyDescent="0.25">
      <c r="C1111" s="21" t="s">
        <v>1129</v>
      </c>
      <c r="D1111" s="21"/>
      <c r="E1111" s="41">
        <v>87800410.359999999</v>
      </c>
      <c r="F1111" s="41">
        <v>19</v>
      </c>
      <c r="G1111" s="41">
        <v>10354068.920000002</v>
      </c>
      <c r="K1111" s="34">
        <v>1</v>
      </c>
      <c r="N1111" s="21" t="str">
        <f t="shared" si="97"/>
        <v>Tagua Fund, Inc.</v>
      </c>
      <c r="O1111" s="21"/>
      <c r="P1111" s="40">
        <f t="shared" si="98"/>
        <v>87800410.359999999</v>
      </c>
      <c r="Q1111" s="45">
        <f t="shared" si="99"/>
        <v>19</v>
      </c>
      <c r="R1111" s="41">
        <f t="shared" si="100"/>
        <v>10354068.920000002</v>
      </c>
    </row>
    <row r="1112" spans="2:18" x14ac:dyDescent="0.25">
      <c r="C1112" s="21" t="s">
        <v>1130</v>
      </c>
      <c r="D1112" s="21"/>
      <c r="E1112" s="41">
        <v>34100500</v>
      </c>
      <c r="F1112" s="41">
        <v>14</v>
      </c>
      <c r="G1112" s="41">
        <v>215705</v>
      </c>
      <c r="K1112" s="34">
        <v>1</v>
      </c>
      <c r="N1112" s="21" t="str">
        <f t="shared" si="97"/>
        <v>Ultra Star, Inc.</v>
      </c>
      <c r="O1112" s="21"/>
      <c r="P1112" s="40">
        <f t="shared" si="98"/>
        <v>34100500</v>
      </c>
      <c r="Q1112" s="45">
        <f t="shared" si="99"/>
        <v>14</v>
      </c>
      <c r="R1112" s="41">
        <f t="shared" si="100"/>
        <v>215705</v>
      </c>
    </row>
    <row r="1113" spans="2:18" x14ac:dyDescent="0.25">
      <c r="C1113" s="21" t="s">
        <v>1131</v>
      </c>
      <c r="D1113" s="21"/>
      <c r="E1113" s="41">
        <v>0</v>
      </c>
      <c r="F1113" s="41">
        <v>1</v>
      </c>
      <c r="G1113" s="41">
        <v>3900000</v>
      </c>
      <c r="K1113" s="34">
        <v>1</v>
      </c>
      <c r="N1113" s="21" t="str">
        <f t="shared" si="97"/>
        <v>North American Income Fund PLC</v>
      </c>
      <c r="O1113" s="21"/>
      <c r="P1113" s="40">
        <f t="shared" si="98"/>
        <v>0</v>
      </c>
      <c r="Q1113" s="45">
        <f t="shared" si="99"/>
        <v>1</v>
      </c>
      <c r="R1113" s="41">
        <f t="shared" si="100"/>
        <v>3900000</v>
      </c>
    </row>
    <row r="1114" spans="2:18" x14ac:dyDescent="0.25">
      <c r="C1114" s="21" t="s">
        <v>1132</v>
      </c>
      <c r="D1114" s="21"/>
      <c r="E1114" s="41">
        <v>0</v>
      </c>
      <c r="F1114" s="41">
        <v>0</v>
      </c>
      <c r="G1114" s="41">
        <v>0</v>
      </c>
      <c r="K1114" s="34">
        <v>1</v>
      </c>
      <c r="N1114" s="21" t="str">
        <f t="shared" si="97"/>
        <v>CABEI CENTRAL AMERICAN FUND PLC.</v>
      </c>
      <c r="O1114" s="21"/>
      <c r="P1114" s="40">
        <f t="shared" si="98"/>
        <v>0</v>
      </c>
      <c r="Q1114" s="45">
        <f t="shared" si="99"/>
        <v>0</v>
      </c>
      <c r="R1114" s="41">
        <f t="shared" si="100"/>
        <v>0</v>
      </c>
    </row>
    <row r="1115" spans="2:18" x14ac:dyDescent="0.25">
      <c r="C1115" s="21" t="s">
        <v>1133</v>
      </c>
      <c r="D1115" s="21"/>
      <c r="E1115" s="41">
        <v>0</v>
      </c>
      <c r="F1115" s="41">
        <v>0</v>
      </c>
      <c r="G1115" s="41">
        <v>0</v>
      </c>
      <c r="K1115" s="34">
        <v>1</v>
      </c>
      <c r="N1115" s="21" t="str">
        <f t="shared" si="97"/>
        <v>BCR Fondo de Inversión Inmobiliario del Comercio y la Industria (FCI) No Diversificado</v>
      </c>
      <c r="O1115" s="21"/>
      <c r="P1115" s="40">
        <f t="shared" si="98"/>
        <v>0</v>
      </c>
      <c r="Q1115" s="45">
        <f t="shared" si="99"/>
        <v>0</v>
      </c>
      <c r="R1115" s="41">
        <f t="shared" si="100"/>
        <v>0</v>
      </c>
    </row>
    <row r="1116" spans="2:18" x14ac:dyDescent="0.25">
      <c r="C1116" s="21" t="s">
        <v>1134</v>
      </c>
      <c r="D1116" s="21"/>
      <c r="E1116" s="41">
        <v>0</v>
      </c>
      <c r="F1116" s="41">
        <v>0</v>
      </c>
      <c r="G1116" s="41">
        <v>0</v>
      </c>
      <c r="K1116" s="34">
        <v>1</v>
      </c>
      <c r="N1116" s="21" t="str">
        <f t="shared" si="97"/>
        <v>BCR Fondo de Inversión Inmobiliario No Diversificado</v>
      </c>
      <c r="O1116" s="21"/>
      <c r="P1116" s="40">
        <f t="shared" si="98"/>
        <v>0</v>
      </c>
      <c r="Q1116" s="45">
        <f t="shared" si="99"/>
        <v>0</v>
      </c>
      <c r="R1116" s="41">
        <f t="shared" si="100"/>
        <v>0</v>
      </c>
    </row>
    <row r="1117" spans="2:18" x14ac:dyDescent="0.25">
      <c r="B1117" s="60" t="s">
        <v>358</v>
      </c>
      <c r="C1117" s="21"/>
      <c r="D1117" s="21"/>
      <c r="E1117" s="40"/>
      <c r="F1117" s="41"/>
      <c r="G1117" s="40"/>
      <c r="I1117" s="28" t="s">
        <v>358</v>
      </c>
      <c r="K1117" s="34"/>
      <c r="M1117" s="60" t="s">
        <v>358</v>
      </c>
      <c r="N1117" s="21"/>
      <c r="O1117" s="21"/>
      <c r="P1117" s="40"/>
      <c r="Q1117" s="45"/>
      <c r="R1117" s="41"/>
    </row>
    <row r="1118" spans="2:18" x14ac:dyDescent="0.25">
      <c r="C1118" s="21" t="s">
        <v>1135</v>
      </c>
      <c r="D1118" s="21"/>
      <c r="E1118" s="41">
        <v>2897268370000</v>
      </c>
      <c r="F1118" s="41" t="s">
        <v>8</v>
      </c>
      <c r="G1118" s="41">
        <v>23953000752</v>
      </c>
      <c r="K1118" s="34">
        <v>6341.86</v>
      </c>
      <c r="N1118" s="21" t="str">
        <f t="shared" si="85"/>
        <v>BANCO CONTINENTAL S.A.E.C.A.</v>
      </c>
      <c r="P1118" s="40">
        <f t="shared" si="86"/>
        <v>456848364.67534763</v>
      </c>
      <c r="Q1118" s="45" t="str">
        <f t="shared" ref="Q1118" si="101">F1118</f>
        <v>n.d.</v>
      </c>
      <c r="R1118" s="41">
        <f t="shared" ref="R1118" si="102">G1118/K1118</f>
        <v>3776967.7589855343</v>
      </c>
    </row>
    <row r="1119" spans="2:18" x14ac:dyDescent="0.25">
      <c r="C1119" s="21" t="s">
        <v>1136</v>
      </c>
      <c r="D1119" s="21"/>
      <c r="E1119" s="41">
        <v>1750908600000</v>
      </c>
      <c r="F1119" s="41" t="s">
        <v>8</v>
      </c>
      <c r="G1119" s="41">
        <v>3854243500</v>
      </c>
      <c r="K1119" s="34">
        <v>6341.86</v>
      </c>
      <c r="N1119" s="21" t="str">
        <f t="shared" ref="N1119:N1182" si="103">C1119</f>
        <v>BANCO REGIONAL S.A.E.C.A.</v>
      </c>
      <c r="O1119" s="65"/>
      <c r="P1119" s="40">
        <f t="shared" ref="P1119:P1182" si="104">E1119/K1119</f>
        <v>276087551.60158062</v>
      </c>
      <c r="Q1119" s="45" t="str">
        <f t="shared" ref="Q1119:R1182" si="105">F1119</f>
        <v>n.d.</v>
      </c>
      <c r="R1119" s="41">
        <f t="shared" ref="R1119:R1182" si="106">G1119/K1119</f>
        <v>607746.5443891855</v>
      </c>
    </row>
    <row r="1120" spans="2:18" x14ac:dyDescent="0.25">
      <c r="C1120" s="21" t="s">
        <v>1137</v>
      </c>
      <c r="D1120" s="21"/>
      <c r="E1120" s="41">
        <v>1309962000000</v>
      </c>
      <c r="F1120" s="41" t="s">
        <v>8</v>
      </c>
      <c r="G1120" s="41" t="s">
        <v>8</v>
      </c>
      <c r="K1120" s="34">
        <v>6341.86</v>
      </c>
      <c r="N1120" s="21" t="str">
        <f t="shared" si="103"/>
        <v>SUDAMERIS BANK S.A.E.C.A.</v>
      </c>
      <c r="O1120" s="65"/>
      <c r="P1120" s="40">
        <f t="shared" si="104"/>
        <v>206558012.94888252</v>
      </c>
      <c r="Q1120" s="45" t="str">
        <f t="shared" si="105"/>
        <v>n.d.</v>
      </c>
      <c r="R1120" s="45" t="str">
        <f t="shared" si="105"/>
        <v>n.d.</v>
      </c>
    </row>
    <row r="1121" spans="3:18" x14ac:dyDescent="0.25">
      <c r="C1121" s="21" t="s">
        <v>1138</v>
      </c>
      <c r="D1121" s="21"/>
      <c r="E1121" s="41">
        <v>1936877795000</v>
      </c>
      <c r="F1121" s="41" t="s">
        <v>8</v>
      </c>
      <c r="G1121" s="41" t="s">
        <v>8</v>
      </c>
      <c r="K1121" s="34">
        <v>6341.86</v>
      </c>
      <c r="N1121" s="21" t="str">
        <f t="shared" si="103"/>
        <v>NICOLÁS GONZÁLEZ ODDONE S.A.E.C.A. (NGO S.A.E.C.A.)</v>
      </c>
      <c r="O1121" s="65"/>
      <c r="P1121" s="40">
        <f t="shared" si="104"/>
        <v>305411629.23810995</v>
      </c>
      <c r="Q1121" s="45" t="str">
        <f t="shared" si="105"/>
        <v>n.d.</v>
      </c>
      <c r="R1121" s="45" t="str">
        <f t="shared" si="105"/>
        <v>n.d.</v>
      </c>
    </row>
    <row r="1122" spans="3:18" x14ac:dyDescent="0.25">
      <c r="C1122" s="21" t="s">
        <v>1139</v>
      </c>
      <c r="D1122" s="21"/>
      <c r="E1122" s="41">
        <v>400231900000</v>
      </c>
      <c r="F1122" s="41" t="s">
        <v>8</v>
      </c>
      <c r="G1122" s="41">
        <v>17586805864</v>
      </c>
      <c r="K1122" s="34">
        <v>6341.86</v>
      </c>
      <c r="N1122" s="21" t="str">
        <f t="shared" si="103"/>
        <v>VISION BANCO S.A.E.C.A.</v>
      </c>
      <c r="O1122" s="65"/>
      <c r="P1122" s="40">
        <f t="shared" si="104"/>
        <v>63109545.149214901</v>
      </c>
      <c r="Q1122" s="45" t="str">
        <f t="shared" si="105"/>
        <v>n.d.</v>
      </c>
      <c r="R1122" s="41">
        <f t="shared" si="106"/>
        <v>2773130.5743110068</v>
      </c>
    </row>
    <row r="1123" spans="3:18" x14ac:dyDescent="0.25">
      <c r="C1123" s="21" t="s">
        <v>1140</v>
      </c>
      <c r="D1123" s="21"/>
      <c r="E1123" s="41">
        <v>233609040000</v>
      </c>
      <c r="F1123" s="41" t="s">
        <v>8</v>
      </c>
      <c r="G1123" s="41" t="s">
        <v>8</v>
      </c>
      <c r="K1123" s="34">
        <v>6341.86</v>
      </c>
      <c r="N1123" s="21" t="str">
        <f t="shared" si="103"/>
        <v>FINANCIERA RÍO S.A.E.C.A.</v>
      </c>
      <c r="O1123" s="65"/>
      <c r="P1123" s="40">
        <f t="shared" si="104"/>
        <v>36836044.945804544</v>
      </c>
      <c r="Q1123" s="45" t="str">
        <f t="shared" si="105"/>
        <v>n.d.</v>
      </c>
      <c r="R1123" s="45" t="str">
        <f t="shared" si="105"/>
        <v>n.d.</v>
      </c>
    </row>
    <row r="1124" spans="3:18" x14ac:dyDescent="0.25">
      <c r="C1124" s="21" t="s">
        <v>1141</v>
      </c>
      <c r="D1124" s="21"/>
      <c r="E1124" s="41">
        <v>330000000000</v>
      </c>
      <c r="F1124" s="41" t="s">
        <v>8</v>
      </c>
      <c r="G1124" s="41" t="s">
        <v>8</v>
      </c>
      <c r="K1124" s="34">
        <v>6341.86</v>
      </c>
      <c r="N1124" s="21" t="str">
        <f t="shared" si="103"/>
        <v>BANCO FAMILIAR S.A.E.C.A.</v>
      </c>
      <c r="O1124" s="65"/>
      <c r="P1124" s="40">
        <f t="shared" si="104"/>
        <v>52035207.336648874</v>
      </c>
      <c r="Q1124" s="45" t="str">
        <f t="shared" si="105"/>
        <v>n.d.</v>
      </c>
      <c r="R1124" s="45" t="str">
        <f t="shared" si="105"/>
        <v>n.d.</v>
      </c>
    </row>
    <row r="1125" spans="3:18" x14ac:dyDescent="0.25">
      <c r="C1125" s="21" t="s">
        <v>1142</v>
      </c>
      <c r="D1125" s="21"/>
      <c r="E1125" s="41">
        <v>167175750000</v>
      </c>
      <c r="F1125" s="41" t="s">
        <v>8</v>
      </c>
      <c r="G1125" s="41" t="s">
        <v>8</v>
      </c>
      <c r="K1125" s="34">
        <v>6341.86</v>
      </c>
      <c r="N1125" s="21" t="str">
        <f t="shared" si="103"/>
        <v>BANCO ITAPUA S.A.E.C.A.</v>
      </c>
      <c r="O1125" s="65"/>
      <c r="P1125" s="40">
        <f t="shared" si="104"/>
        <v>26360681.251241751</v>
      </c>
      <c r="Q1125" s="45" t="str">
        <f t="shared" si="105"/>
        <v>n.d.</v>
      </c>
      <c r="R1125" s="45" t="str">
        <f t="shared" si="105"/>
        <v>n.d.</v>
      </c>
    </row>
    <row r="1126" spans="3:18" x14ac:dyDescent="0.25">
      <c r="C1126" s="21" t="s">
        <v>1143</v>
      </c>
      <c r="D1126" s="21"/>
      <c r="E1126" s="41">
        <v>121786700000</v>
      </c>
      <c r="F1126" s="41" t="s">
        <v>8</v>
      </c>
      <c r="G1126" s="41" t="s">
        <v>8</v>
      </c>
      <c r="K1126" s="34">
        <v>6341.86</v>
      </c>
      <c r="N1126" s="21" t="str">
        <f t="shared" si="103"/>
        <v>INTERFISA BANCO  S.A.E.C.A.</v>
      </c>
      <c r="O1126" s="65"/>
      <c r="P1126" s="40">
        <f t="shared" si="104"/>
        <v>19203624.804079562</v>
      </c>
      <c r="Q1126" s="45" t="str">
        <f t="shared" si="105"/>
        <v>n.d.</v>
      </c>
      <c r="R1126" s="45" t="str">
        <f t="shared" si="105"/>
        <v>n.d.</v>
      </c>
    </row>
    <row r="1127" spans="3:18" x14ac:dyDescent="0.25">
      <c r="C1127" s="21" t="s">
        <v>1144</v>
      </c>
      <c r="D1127" s="21"/>
      <c r="E1127" s="41">
        <v>112000000000</v>
      </c>
      <c r="F1127" s="41" t="s">
        <v>8</v>
      </c>
      <c r="G1127" s="41" t="s">
        <v>8</v>
      </c>
      <c r="K1127" s="34">
        <v>6341.86</v>
      </c>
      <c r="N1127" s="21" t="str">
        <f t="shared" si="103"/>
        <v>DE LA SOBERA HERMANOS S.A.E.C.A.</v>
      </c>
      <c r="O1127" s="65"/>
      <c r="P1127" s="40">
        <f t="shared" si="104"/>
        <v>17660434.005165678</v>
      </c>
      <c r="Q1127" s="45" t="str">
        <f t="shared" si="105"/>
        <v>n.d.</v>
      </c>
      <c r="R1127" s="45" t="str">
        <f t="shared" si="105"/>
        <v>n.d.</v>
      </c>
    </row>
    <row r="1128" spans="3:18" x14ac:dyDescent="0.25">
      <c r="C1128" s="21" t="s">
        <v>359</v>
      </c>
      <c r="D1128" s="21"/>
      <c r="E1128" s="41">
        <v>120000000000</v>
      </c>
      <c r="F1128" s="41" t="s">
        <v>8</v>
      </c>
      <c r="G1128" s="41">
        <v>6200000000</v>
      </c>
      <c r="K1128" s="34">
        <v>6341.86</v>
      </c>
      <c r="N1128" s="21" t="str">
        <f t="shared" si="103"/>
        <v>NEGOFIN S.A.E.C.A.</v>
      </c>
      <c r="O1128" s="65"/>
      <c r="P1128" s="40">
        <f t="shared" si="104"/>
        <v>18921893.576963227</v>
      </c>
      <c r="Q1128" s="45" t="str">
        <f t="shared" si="105"/>
        <v>n.d.</v>
      </c>
      <c r="R1128" s="41">
        <f t="shared" si="106"/>
        <v>977631.16814309999</v>
      </c>
    </row>
    <row r="1129" spans="3:18" x14ac:dyDescent="0.25">
      <c r="C1129" s="21" t="s">
        <v>360</v>
      </c>
      <c r="D1129" s="21"/>
      <c r="E1129" s="41">
        <v>90510000000</v>
      </c>
      <c r="F1129" s="41" t="s">
        <v>8</v>
      </c>
      <c r="G1129" s="41" t="s">
        <v>8</v>
      </c>
      <c r="K1129" s="34">
        <v>6341.86</v>
      </c>
      <c r="N1129" s="21" t="str">
        <f t="shared" si="103"/>
        <v>FINANCIERA EL COMERCIO S.A.E.C.A.</v>
      </c>
      <c r="O1129" s="65"/>
      <c r="P1129" s="40">
        <f t="shared" si="104"/>
        <v>14271838.230424514</v>
      </c>
      <c r="Q1129" s="45" t="str">
        <f t="shared" si="105"/>
        <v>n.d.</v>
      </c>
      <c r="R1129" s="45" t="str">
        <f t="shared" si="105"/>
        <v>n.d.</v>
      </c>
    </row>
    <row r="1130" spans="3:18" x14ac:dyDescent="0.25">
      <c r="C1130" s="21" t="s">
        <v>361</v>
      </c>
      <c r="D1130" s="21"/>
      <c r="E1130" s="41">
        <v>74250000000</v>
      </c>
      <c r="F1130" s="41" t="s">
        <v>8</v>
      </c>
      <c r="G1130" s="41" t="s">
        <v>8</v>
      </c>
      <c r="K1130" s="34">
        <v>6341.86</v>
      </c>
      <c r="N1130" s="21" t="str">
        <f t="shared" si="103"/>
        <v>AUTOMOTORES Y MAQUINARIA S.A.E.C.A.</v>
      </c>
      <c r="O1130" s="65"/>
      <c r="P1130" s="40">
        <f t="shared" si="104"/>
        <v>11707921.650745995</v>
      </c>
      <c r="Q1130" s="45" t="str">
        <f t="shared" si="105"/>
        <v>n.d.</v>
      </c>
      <c r="R1130" s="45" t="str">
        <f t="shared" si="105"/>
        <v>n.d.</v>
      </c>
    </row>
    <row r="1131" spans="3:18" x14ac:dyDescent="0.25">
      <c r="C1131" s="21" t="s">
        <v>362</v>
      </c>
      <c r="D1131" s="21"/>
      <c r="E1131" s="41">
        <v>27088776000</v>
      </c>
      <c r="F1131" s="41">
        <v>3.0000000000000001E-3</v>
      </c>
      <c r="G1131" s="41" t="s">
        <v>8</v>
      </c>
      <c r="K1131" s="34">
        <v>6341.86</v>
      </c>
      <c r="N1131" s="21" t="str">
        <f t="shared" si="103"/>
        <v>IZAGUIRRE BARRAIL INVERSORA S.A.E.C.A.</v>
      </c>
      <c r="O1131" s="65"/>
      <c r="P1131" s="40">
        <f t="shared" si="104"/>
        <v>4271424.4716849634</v>
      </c>
      <c r="Q1131" s="45">
        <f t="shared" si="105"/>
        <v>3.0000000000000001E-3</v>
      </c>
      <c r="R1131" s="45" t="str">
        <f t="shared" si="105"/>
        <v>n.d.</v>
      </c>
    </row>
    <row r="1132" spans="3:18" x14ac:dyDescent="0.25">
      <c r="C1132" s="21" t="s">
        <v>363</v>
      </c>
      <c r="D1132" s="21"/>
      <c r="E1132" s="41">
        <v>58300000000</v>
      </c>
      <c r="F1132" s="41" t="s">
        <v>8</v>
      </c>
      <c r="G1132" s="41" t="s">
        <v>8</v>
      </c>
      <c r="K1132" s="34">
        <v>6341.86</v>
      </c>
      <c r="N1132" s="21" t="str">
        <f t="shared" si="103"/>
        <v>SUPERSPUMA DEL PARAGUAY S.A.E.C.A.</v>
      </c>
      <c r="O1132" s="65"/>
      <c r="P1132" s="40">
        <f t="shared" si="104"/>
        <v>9192886.6294746343</v>
      </c>
      <c r="Q1132" s="45" t="str">
        <f t="shared" si="105"/>
        <v>n.d.</v>
      </c>
      <c r="R1132" s="45" t="str">
        <f t="shared" si="105"/>
        <v>n.d.</v>
      </c>
    </row>
    <row r="1133" spans="3:18" x14ac:dyDescent="0.25">
      <c r="C1133" s="21" t="s">
        <v>364</v>
      </c>
      <c r="D1133" s="21"/>
      <c r="E1133" s="41">
        <v>45000000000</v>
      </c>
      <c r="F1133" s="41" t="s">
        <v>8</v>
      </c>
      <c r="G1133" s="41" t="s">
        <v>8</v>
      </c>
      <c r="K1133" s="34">
        <v>6341.86</v>
      </c>
      <c r="N1133" s="21" t="str">
        <f t="shared" si="103"/>
        <v>INDUSTRIAS PET S.A.E.C.A. (INPET S.A.E.C.A.)</v>
      </c>
      <c r="O1133" s="65"/>
      <c r="P1133" s="40">
        <f t="shared" si="104"/>
        <v>7095710.0913612098</v>
      </c>
      <c r="Q1133" s="45" t="str">
        <f t="shared" si="105"/>
        <v>n.d.</v>
      </c>
      <c r="R1133" s="45" t="str">
        <f t="shared" si="105"/>
        <v>n.d.</v>
      </c>
    </row>
    <row r="1134" spans="3:18" x14ac:dyDescent="0.25">
      <c r="C1134" s="21" t="s">
        <v>365</v>
      </c>
      <c r="D1134" s="21"/>
      <c r="E1134" s="41">
        <v>78740134116</v>
      </c>
      <c r="F1134" s="41" t="s">
        <v>8</v>
      </c>
      <c r="G1134" s="41">
        <v>339377380</v>
      </c>
      <c r="K1134" s="34">
        <v>6341.86</v>
      </c>
      <c r="N1134" s="21" t="str">
        <f t="shared" si="103"/>
        <v>LCR S.A.E.C.A.</v>
      </c>
      <c r="O1134" s="65"/>
      <c r="P1134" s="40">
        <f t="shared" si="104"/>
        <v>12415936.983156363</v>
      </c>
      <c r="Q1134" s="45" t="str">
        <f t="shared" si="105"/>
        <v>n.d.</v>
      </c>
      <c r="R1134" s="41">
        <f t="shared" si="106"/>
        <v>53513.855556571732</v>
      </c>
    </row>
    <row r="1135" spans="3:18" x14ac:dyDescent="0.25">
      <c r="C1135" s="21" t="s">
        <v>366</v>
      </c>
      <c r="D1135" s="21"/>
      <c r="E1135" s="41">
        <v>38000000000</v>
      </c>
      <c r="F1135" s="41" t="s">
        <v>8</v>
      </c>
      <c r="G1135" s="41" t="s">
        <v>8</v>
      </c>
      <c r="K1135" s="34">
        <v>6341.86</v>
      </c>
      <c r="N1135" s="21" t="str">
        <f t="shared" si="103"/>
        <v>GAS CORONA S.A.E.C.A.</v>
      </c>
      <c r="O1135" s="65"/>
      <c r="P1135" s="40">
        <f t="shared" si="104"/>
        <v>5991932.9660383547</v>
      </c>
      <c r="Q1135" s="45" t="str">
        <f t="shared" si="105"/>
        <v>n.d.</v>
      </c>
      <c r="R1135" s="45" t="str">
        <f t="shared" si="105"/>
        <v>n.d.</v>
      </c>
    </row>
    <row r="1136" spans="3:18" x14ac:dyDescent="0.25">
      <c r="C1136" s="21" t="s">
        <v>367</v>
      </c>
      <c r="D1136" s="21"/>
      <c r="E1136" s="41">
        <v>44676861096</v>
      </c>
      <c r="F1136" s="41" t="s">
        <v>8</v>
      </c>
      <c r="G1136" s="41">
        <v>5145206000</v>
      </c>
      <c r="K1136" s="34">
        <v>6341.86</v>
      </c>
      <c r="N1136" s="21" t="str">
        <f t="shared" si="103"/>
        <v>FINANCIERA PARAGUAYO JAPONESA S.A.E.C.A.</v>
      </c>
      <c r="O1136" s="65"/>
      <c r="P1136" s="40">
        <f t="shared" si="104"/>
        <v>7044756.7584273387</v>
      </c>
      <c r="Q1136" s="45" t="str">
        <f t="shared" si="105"/>
        <v>n.d.</v>
      </c>
      <c r="R1136" s="41">
        <f t="shared" si="106"/>
        <v>811308.66969627212</v>
      </c>
    </row>
    <row r="1137" spans="3:18" x14ac:dyDescent="0.25">
      <c r="C1137" s="21" t="s">
        <v>368</v>
      </c>
      <c r="D1137" s="21"/>
      <c r="E1137" s="41">
        <v>35000000000</v>
      </c>
      <c r="F1137" s="41" t="s">
        <v>8</v>
      </c>
      <c r="G1137" s="41" t="s">
        <v>8</v>
      </c>
      <c r="K1137" s="34">
        <v>6341.86</v>
      </c>
      <c r="N1137" s="21" t="str">
        <f t="shared" si="103"/>
        <v>SOLAR AHORRO Y FINANZAS S.A.E.C.A.</v>
      </c>
      <c r="O1137" s="65"/>
      <c r="P1137" s="40">
        <f t="shared" si="104"/>
        <v>5518885.6266142745</v>
      </c>
      <c r="Q1137" s="45" t="str">
        <f t="shared" si="105"/>
        <v>n.d.</v>
      </c>
      <c r="R1137" s="45" t="str">
        <f t="shared" si="105"/>
        <v>n.d.</v>
      </c>
    </row>
    <row r="1138" spans="3:18" x14ac:dyDescent="0.25">
      <c r="C1138" s="21" t="s">
        <v>369</v>
      </c>
      <c r="D1138" s="21"/>
      <c r="E1138" s="41">
        <v>31546000000</v>
      </c>
      <c r="F1138" s="41" t="s">
        <v>8</v>
      </c>
      <c r="G1138" s="41" t="s">
        <v>8</v>
      </c>
      <c r="K1138" s="34">
        <v>6341.86</v>
      </c>
      <c r="N1138" s="21" t="str">
        <f t="shared" si="103"/>
        <v>TU FINANCIERA S.A.E.C.A.</v>
      </c>
      <c r="O1138" s="65"/>
      <c r="P1138" s="40">
        <f t="shared" si="104"/>
        <v>4974250.4564906824</v>
      </c>
      <c r="Q1138" s="45" t="str">
        <f t="shared" si="105"/>
        <v>n.d.</v>
      </c>
      <c r="R1138" s="45" t="str">
        <f t="shared" si="105"/>
        <v>n.d.</v>
      </c>
    </row>
    <row r="1139" spans="3:18" x14ac:dyDescent="0.25">
      <c r="C1139" s="21" t="s">
        <v>370</v>
      </c>
      <c r="D1139" s="21"/>
      <c r="E1139" s="41">
        <v>225798554208</v>
      </c>
      <c r="F1139" s="41">
        <v>0.63200000000000001</v>
      </c>
      <c r="G1139" s="41">
        <v>913106288</v>
      </c>
      <c r="K1139" s="34">
        <v>6341.86</v>
      </c>
      <c r="N1139" s="21" t="str">
        <f t="shared" si="103"/>
        <v>CREDICENTRO S.A.E.C.A.</v>
      </c>
      <c r="O1139" s="65"/>
      <c r="P1139" s="40">
        <f t="shared" si="104"/>
        <v>35604468.437966153</v>
      </c>
      <c r="Q1139" s="45">
        <f t="shared" si="105"/>
        <v>0.63200000000000001</v>
      </c>
      <c r="R1139" s="41">
        <f t="shared" si="106"/>
        <v>143980.83338326612</v>
      </c>
    </row>
    <row r="1140" spans="3:18" x14ac:dyDescent="0.25">
      <c r="C1140" s="21" t="s">
        <v>371</v>
      </c>
      <c r="D1140" s="21"/>
      <c r="E1140" s="41">
        <v>46500000000</v>
      </c>
      <c r="F1140" s="41" t="s">
        <v>8</v>
      </c>
      <c r="G1140" s="41" t="s">
        <v>8</v>
      </c>
      <c r="K1140" s="34">
        <v>6341.86</v>
      </c>
      <c r="N1140" s="21" t="str">
        <f t="shared" si="103"/>
        <v>BEPSA DEL PARAGUAY S.A.E.C.A.</v>
      </c>
      <c r="O1140" s="65"/>
      <c r="P1140" s="40">
        <f t="shared" si="104"/>
        <v>7332233.7610732503</v>
      </c>
      <c r="Q1140" s="45" t="str">
        <f t="shared" si="105"/>
        <v>n.d.</v>
      </c>
      <c r="R1140" s="45" t="str">
        <f t="shared" si="105"/>
        <v>n.d.</v>
      </c>
    </row>
    <row r="1141" spans="3:18" x14ac:dyDescent="0.25">
      <c r="C1141" s="21" t="s">
        <v>372</v>
      </c>
      <c r="D1141" s="21"/>
      <c r="E1141" s="41">
        <v>30000000000</v>
      </c>
      <c r="F1141" s="41" t="s">
        <v>8</v>
      </c>
      <c r="G1141" s="41" t="s">
        <v>8</v>
      </c>
      <c r="K1141" s="34">
        <v>6341.86</v>
      </c>
      <c r="N1141" s="21" t="str">
        <f t="shared" si="103"/>
        <v>ROSANTI S.A.E.C.A.</v>
      </c>
      <c r="O1141" s="65"/>
      <c r="P1141" s="40">
        <f t="shared" si="104"/>
        <v>4730473.3942408068</v>
      </c>
      <c r="Q1141" s="45" t="str">
        <f t="shared" si="105"/>
        <v>n.d.</v>
      </c>
      <c r="R1141" s="45" t="str">
        <f t="shared" si="105"/>
        <v>n.d.</v>
      </c>
    </row>
    <row r="1142" spans="3:18" x14ac:dyDescent="0.25">
      <c r="C1142" s="21" t="s">
        <v>373</v>
      </c>
      <c r="D1142" s="21"/>
      <c r="E1142" s="41">
        <v>30000000000</v>
      </c>
      <c r="F1142" s="41" t="s">
        <v>8</v>
      </c>
      <c r="G1142" s="41" t="s">
        <v>8</v>
      </c>
      <c r="K1142" s="34">
        <v>6341.86</v>
      </c>
      <c r="N1142" s="21" t="str">
        <f t="shared" si="103"/>
        <v>CEFISA S.A.E.C.A.</v>
      </c>
      <c r="O1142" s="65"/>
      <c r="P1142" s="40">
        <f t="shared" si="104"/>
        <v>4730473.3942408068</v>
      </c>
      <c r="Q1142" s="45" t="str">
        <f t="shared" si="105"/>
        <v>n.d.</v>
      </c>
      <c r="R1142" s="45" t="str">
        <f t="shared" si="105"/>
        <v>n.d.</v>
      </c>
    </row>
    <row r="1143" spans="3:18" x14ac:dyDescent="0.25">
      <c r="C1143" s="21" t="s">
        <v>374</v>
      </c>
      <c r="D1143" s="21"/>
      <c r="E1143" s="41">
        <v>24000000000</v>
      </c>
      <c r="F1143" s="41" t="s">
        <v>8</v>
      </c>
      <c r="G1143" s="41" t="s">
        <v>8</v>
      </c>
      <c r="K1143" s="34">
        <v>6341.86</v>
      </c>
      <c r="N1143" s="21" t="str">
        <f t="shared" si="103"/>
        <v>RECORD ELECTRIC S.A.E.C.A.</v>
      </c>
      <c r="O1143" s="65"/>
      <c r="P1143" s="40">
        <f t="shared" si="104"/>
        <v>3784378.7153926454</v>
      </c>
      <c r="Q1143" s="45" t="str">
        <f t="shared" si="105"/>
        <v>n.d.</v>
      </c>
      <c r="R1143" s="45" t="str">
        <f t="shared" si="105"/>
        <v>n.d.</v>
      </c>
    </row>
    <row r="1144" spans="3:18" x14ac:dyDescent="0.25">
      <c r="C1144" s="21" t="s">
        <v>375</v>
      </c>
      <c r="D1144" s="21"/>
      <c r="E1144" s="41">
        <v>28390000000</v>
      </c>
      <c r="F1144" s="41" t="s">
        <v>8</v>
      </c>
      <c r="G1144" s="41" t="s">
        <v>8</v>
      </c>
      <c r="K1144" s="34">
        <v>6341.86</v>
      </c>
      <c r="N1144" s="21" t="str">
        <f t="shared" si="103"/>
        <v>DATA SYSTEMS S.A.E.C.A.</v>
      </c>
      <c r="O1144" s="65"/>
      <c r="P1144" s="40">
        <f t="shared" si="104"/>
        <v>4476604.6554165501</v>
      </c>
      <c r="Q1144" s="45" t="str">
        <f t="shared" si="105"/>
        <v>n.d.</v>
      </c>
      <c r="R1144" s="45" t="str">
        <f t="shared" si="105"/>
        <v>n.d.</v>
      </c>
    </row>
    <row r="1145" spans="3:18" x14ac:dyDescent="0.25">
      <c r="C1145" s="21" t="s">
        <v>376</v>
      </c>
      <c r="D1145" s="21"/>
      <c r="E1145" s="41">
        <v>22000000000</v>
      </c>
      <c r="F1145" s="41" t="s">
        <v>8</v>
      </c>
      <c r="G1145" s="41" t="s">
        <v>8</v>
      </c>
      <c r="K1145" s="34">
        <v>6341.86</v>
      </c>
      <c r="N1145" s="21" t="str">
        <f t="shared" si="103"/>
        <v>TAPE RUVICHA S.A.E.C.A.</v>
      </c>
      <c r="O1145" s="65"/>
      <c r="P1145" s="40">
        <f t="shared" si="104"/>
        <v>3469013.822443258</v>
      </c>
      <c r="Q1145" s="45" t="str">
        <f t="shared" si="105"/>
        <v>n.d.</v>
      </c>
      <c r="R1145" s="45" t="str">
        <f t="shared" si="105"/>
        <v>n.d.</v>
      </c>
    </row>
    <row r="1146" spans="3:18" x14ac:dyDescent="0.25">
      <c r="C1146" s="21" t="s">
        <v>377</v>
      </c>
      <c r="D1146" s="21"/>
      <c r="E1146" s="41">
        <v>18400000000</v>
      </c>
      <c r="F1146" s="41" t="s">
        <v>8</v>
      </c>
      <c r="G1146" s="41" t="s">
        <v>8</v>
      </c>
      <c r="K1146" s="34">
        <v>6341.86</v>
      </c>
      <c r="N1146" s="21" t="str">
        <f t="shared" si="103"/>
        <v>CONDOR DE SERVICIOS S.A.E.C.A.</v>
      </c>
      <c r="O1146" s="65"/>
      <c r="P1146" s="40">
        <f t="shared" si="104"/>
        <v>2901357.0151343616</v>
      </c>
      <c r="Q1146" s="45" t="str">
        <f t="shared" si="105"/>
        <v>n.d.</v>
      </c>
      <c r="R1146" s="45" t="str">
        <f t="shared" si="105"/>
        <v>n.d.</v>
      </c>
    </row>
    <row r="1147" spans="3:18" x14ac:dyDescent="0.25">
      <c r="C1147" s="21" t="s">
        <v>378</v>
      </c>
      <c r="D1147" s="21"/>
      <c r="E1147" s="41">
        <v>19700575360</v>
      </c>
      <c r="F1147" s="41" t="s">
        <v>8</v>
      </c>
      <c r="G1147" s="41" t="s">
        <v>8</v>
      </c>
      <c r="K1147" s="34">
        <v>6341.86</v>
      </c>
      <c r="N1147" s="21" t="str">
        <f t="shared" si="103"/>
        <v>CREDISOLUCION S.A.E.C.A.</v>
      </c>
      <c r="O1147" s="65"/>
      <c r="P1147" s="40">
        <f t="shared" si="104"/>
        <v>3106434.9197238665</v>
      </c>
      <c r="Q1147" s="45" t="str">
        <f t="shared" si="105"/>
        <v>n.d.</v>
      </c>
      <c r="R1147" s="45" t="str">
        <f t="shared" si="105"/>
        <v>n.d.</v>
      </c>
    </row>
    <row r="1148" spans="3:18" x14ac:dyDescent="0.25">
      <c r="C1148" s="21" t="s">
        <v>379</v>
      </c>
      <c r="D1148" s="21"/>
      <c r="E1148" s="41">
        <v>15000000000</v>
      </c>
      <c r="F1148" s="41" t="s">
        <v>8</v>
      </c>
      <c r="G1148" s="41" t="s">
        <v>8</v>
      </c>
      <c r="K1148" s="34">
        <v>6341.86</v>
      </c>
      <c r="N1148" s="21" t="str">
        <f t="shared" si="103"/>
        <v>COLONIZADORA SAN AGUSTIN S.A.E.C.A.</v>
      </c>
      <c r="O1148" s="65"/>
      <c r="P1148" s="40">
        <f t="shared" si="104"/>
        <v>2365236.6971204034</v>
      </c>
      <c r="Q1148" s="45" t="str">
        <f t="shared" si="105"/>
        <v>n.d.</v>
      </c>
      <c r="R1148" s="45" t="str">
        <f t="shared" si="105"/>
        <v>n.d.</v>
      </c>
    </row>
    <row r="1149" spans="3:18" x14ac:dyDescent="0.25">
      <c r="C1149" s="21" t="s">
        <v>380</v>
      </c>
      <c r="D1149" s="21"/>
      <c r="E1149" s="41">
        <v>12724200000</v>
      </c>
      <c r="F1149" s="41" t="s">
        <v>8</v>
      </c>
      <c r="G1149" s="41" t="s">
        <v>8</v>
      </c>
      <c r="K1149" s="34">
        <v>6341.86</v>
      </c>
      <c r="N1149" s="21" t="str">
        <f t="shared" si="103"/>
        <v>INNOVARE S.A.E.C.A.</v>
      </c>
      <c r="O1149" s="65"/>
      <c r="P1149" s="40">
        <f t="shared" si="104"/>
        <v>2006382.9854332956</v>
      </c>
      <c r="Q1149" s="45" t="str">
        <f t="shared" si="105"/>
        <v>n.d.</v>
      </c>
      <c r="R1149" s="45" t="str">
        <f t="shared" si="105"/>
        <v>n.d.</v>
      </c>
    </row>
    <row r="1150" spans="3:18" x14ac:dyDescent="0.25">
      <c r="C1150" s="21" t="s">
        <v>381</v>
      </c>
      <c r="D1150" s="21"/>
      <c r="E1150" s="41">
        <v>11816000000</v>
      </c>
      <c r="F1150" s="41" t="s">
        <v>8</v>
      </c>
      <c r="G1150" s="41">
        <v>0</v>
      </c>
      <c r="K1150" s="34">
        <v>6341.86</v>
      </c>
      <c r="N1150" s="21" t="str">
        <f t="shared" si="103"/>
        <v>COMFAR  S.A.E.C.A.</v>
      </c>
      <c r="O1150" s="65"/>
      <c r="P1150" s="40">
        <f t="shared" si="104"/>
        <v>1863175.787544979</v>
      </c>
      <c r="Q1150" s="45" t="str">
        <f t="shared" si="105"/>
        <v>n.d.</v>
      </c>
      <c r="R1150" s="41">
        <f t="shared" si="106"/>
        <v>0</v>
      </c>
    </row>
    <row r="1151" spans="3:18" x14ac:dyDescent="0.25">
      <c r="C1151" s="21" t="s">
        <v>382</v>
      </c>
      <c r="D1151" s="21"/>
      <c r="E1151" s="41">
        <v>7250000000</v>
      </c>
      <c r="F1151" s="41" t="s">
        <v>8</v>
      </c>
      <c r="G1151" s="41">
        <v>0</v>
      </c>
      <c r="K1151" s="34">
        <v>6341.86</v>
      </c>
      <c r="N1151" s="21" t="str">
        <f t="shared" si="103"/>
        <v>PROMOTORA PARAGUAYA DE FINANCIAMIENTO S.A.E.C.A. (PROPAFISA E.C.A.)</v>
      </c>
      <c r="O1151" s="65"/>
      <c r="P1151" s="40">
        <f t="shared" si="104"/>
        <v>1143197.7369415283</v>
      </c>
      <c r="Q1151" s="45" t="str">
        <f t="shared" si="105"/>
        <v>n.d.</v>
      </c>
      <c r="R1151" s="41">
        <f t="shared" si="106"/>
        <v>0</v>
      </c>
    </row>
    <row r="1152" spans="3:18" x14ac:dyDescent="0.25">
      <c r="C1152" s="21" t="s">
        <v>383</v>
      </c>
      <c r="D1152" s="21"/>
      <c r="E1152" s="41">
        <v>89726762220</v>
      </c>
      <c r="F1152" s="41" t="s">
        <v>8</v>
      </c>
      <c r="G1152" s="41">
        <v>7068206300</v>
      </c>
      <c r="K1152" s="34">
        <v>6341.86</v>
      </c>
      <c r="N1152" s="21" t="str">
        <f t="shared" si="103"/>
        <v>PASFIN S.A.E.C.A.</v>
      </c>
      <c r="O1152" s="65"/>
      <c r="P1152" s="40">
        <f t="shared" si="104"/>
        <v>14148335.381102705</v>
      </c>
      <c r="Q1152" s="45" t="str">
        <f t="shared" si="105"/>
        <v>n.d.</v>
      </c>
      <c r="R1152" s="41">
        <f t="shared" si="106"/>
        <v>1114532.0615718418</v>
      </c>
    </row>
    <row r="1153" spans="3:18" x14ac:dyDescent="0.25">
      <c r="C1153" s="21" t="s">
        <v>384</v>
      </c>
      <c r="D1153" s="21"/>
      <c r="E1153" s="41">
        <v>4400000000</v>
      </c>
      <c r="F1153" s="41" t="s">
        <v>8</v>
      </c>
      <c r="G1153" s="41" t="s">
        <v>8</v>
      </c>
      <c r="K1153" s="34">
        <v>6341.86</v>
      </c>
      <c r="N1153" s="21" t="str">
        <f t="shared" si="103"/>
        <v>NORTE CAMBIOS S.A.E.C.A.</v>
      </c>
      <c r="O1153" s="65"/>
      <c r="P1153" s="40">
        <f t="shared" si="104"/>
        <v>693802.76448865165</v>
      </c>
      <c r="Q1153" s="45" t="str">
        <f t="shared" si="105"/>
        <v>n.d.</v>
      </c>
      <c r="R1153" s="45" t="str">
        <f t="shared" si="105"/>
        <v>n.d.</v>
      </c>
    </row>
    <row r="1154" spans="3:18" x14ac:dyDescent="0.25">
      <c r="C1154" s="21" t="s">
        <v>385</v>
      </c>
      <c r="D1154" s="21"/>
      <c r="E1154" s="41">
        <v>2041600000</v>
      </c>
      <c r="F1154" s="41" t="s">
        <v>8</v>
      </c>
      <c r="G1154" s="41" t="s">
        <v>8</v>
      </c>
      <c r="K1154" s="34">
        <v>6341.86</v>
      </c>
      <c r="N1154" s="21" t="str">
        <f t="shared" si="103"/>
        <v>CEREGRAL  S.A.E.C.A.</v>
      </c>
      <c r="O1154" s="65"/>
      <c r="P1154" s="40">
        <f t="shared" si="104"/>
        <v>321924.48272273433</v>
      </c>
      <c r="Q1154" s="45" t="str">
        <f t="shared" si="105"/>
        <v>n.d.</v>
      </c>
      <c r="R1154" s="45" t="str">
        <f t="shared" si="105"/>
        <v>n.d.</v>
      </c>
    </row>
    <row r="1155" spans="3:18" x14ac:dyDescent="0.25">
      <c r="C1155" s="21" t="s">
        <v>386</v>
      </c>
      <c r="D1155" s="21"/>
      <c r="E1155" s="41">
        <v>1000000000</v>
      </c>
      <c r="F1155" s="41" t="s">
        <v>8</v>
      </c>
      <c r="G1155" s="41" t="s">
        <v>8</v>
      </c>
      <c r="K1155" s="34">
        <v>6341.86</v>
      </c>
      <c r="N1155" s="21" t="str">
        <f t="shared" si="103"/>
        <v>HARDY S.A.E.C.A.</v>
      </c>
      <c r="O1155" s="65"/>
      <c r="P1155" s="40">
        <f t="shared" si="104"/>
        <v>157682.44647469354</v>
      </c>
      <c r="Q1155" s="45" t="str">
        <f t="shared" si="105"/>
        <v>n.d.</v>
      </c>
      <c r="R1155" s="45" t="str">
        <f t="shared" si="105"/>
        <v>n.d.</v>
      </c>
    </row>
    <row r="1156" spans="3:18" x14ac:dyDescent="0.25">
      <c r="C1156" s="21" t="s">
        <v>387</v>
      </c>
      <c r="D1156" s="21"/>
      <c r="E1156" s="41">
        <v>750000000</v>
      </c>
      <c r="F1156" s="41" t="s">
        <v>8</v>
      </c>
      <c r="G1156" s="41" t="s">
        <v>8</v>
      </c>
      <c r="K1156" s="34">
        <v>6341.86</v>
      </c>
      <c r="N1156" s="21" t="str">
        <f t="shared" si="103"/>
        <v>INVERFÍN INVERSORA COMERCIAL S.A.E.C.A.</v>
      </c>
      <c r="O1156" s="65"/>
      <c r="P1156" s="40">
        <f t="shared" si="104"/>
        <v>118261.83485602017</v>
      </c>
      <c r="Q1156" s="45" t="str">
        <f t="shared" si="105"/>
        <v>n.d.</v>
      </c>
      <c r="R1156" s="45" t="str">
        <f t="shared" si="105"/>
        <v>n.d.</v>
      </c>
    </row>
    <row r="1157" spans="3:18" x14ac:dyDescent="0.25">
      <c r="C1157" s="21" t="s">
        <v>388</v>
      </c>
      <c r="D1157" s="21"/>
      <c r="E1157" s="41">
        <v>0</v>
      </c>
      <c r="F1157" s="41">
        <v>0</v>
      </c>
      <c r="G1157" s="41">
        <v>0</v>
      </c>
      <c r="K1157" s="34">
        <v>6341.86</v>
      </c>
      <c r="N1157" s="21" t="str">
        <f t="shared" si="103"/>
        <v>FINEXPAR S.A.E.C.A.</v>
      </c>
      <c r="O1157" s="65"/>
      <c r="P1157" s="40">
        <f t="shared" si="104"/>
        <v>0</v>
      </c>
      <c r="Q1157" s="45">
        <f t="shared" si="105"/>
        <v>0</v>
      </c>
      <c r="R1157" s="41">
        <f t="shared" si="106"/>
        <v>0</v>
      </c>
    </row>
    <row r="1158" spans="3:18" x14ac:dyDescent="0.25">
      <c r="C1158" s="21" t="s">
        <v>389</v>
      </c>
      <c r="D1158" s="21"/>
      <c r="E1158" s="41">
        <v>0</v>
      </c>
      <c r="F1158" s="41">
        <v>0</v>
      </c>
      <c r="G1158" s="41">
        <v>0</v>
      </c>
      <c r="K1158" s="34">
        <v>6341.86</v>
      </c>
      <c r="N1158" s="21" t="str">
        <f t="shared" si="103"/>
        <v>ALAMBRA S.A.</v>
      </c>
      <c r="O1158" s="65"/>
      <c r="P1158" s="40">
        <f t="shared" si="104"/>
        <v>0</v>
      </c>
      <c r="Q1158" s="45">
        <f t="shared" si="105"/>
        <v>0</v>
      </c>
      <c r="R1158" s="41">
        <f t="shared" si="106"/>
        <v>0</v>
      </c>
    </row>
    <row r="1159" spans="3:18" x14ac:dyDescent="0.25">
      <c r="C1159" s="21" t="s">
        <v>390</v>
      </c>
      <c r="D1159" s="21"/>
      <c r="E1159" s="41">
        <v>0</v>
      </c>
      <c r="F1159" s="41">
        <v>0</v>
      </c>
      <c r="G1159" s="41">
        <v>0</v>
      </c>
      <c r="K1159" s="34">
        <v>6341.86</v>
      </c>
      <c r="N1159" s="21" t="str">
        <f t="shared" si="103"/>
        <v>ALEMÁN PARAGUAYO CANADIENSE S.A. (ALPACASA)</v>
      </c>
      <c r="O1159" s="65"/>
      <c r="P1159" s="40">
        <f t="shared" si="104"/>
        <v>0</v>
      </c>
      <c r="Q1159" s="45">
        <f t="shared" si="105"/>
        <v>0</v>
      </c>
      <c r="R1159" s="41">
        <f t="shared" si="106"/>
        <v>0</v>
      </c>
    </row>
    <row r="1160" spans="3:18" x14ac:dyDescent="0.25">
      <c r="C1160" s="21" t="s">
        <v>391</v>
      </c>
      <c r="D1160" s="21"/>
      <c r="E1160" s="41">
        <v>0</v>
      </c>
      <c r="F1160" s="41">
        <v>0</v>
      </c>
      <c r="G1160" s="41">
        <v>0</v>
      </c>
      <c r="K1160" s="34">
        <v>6341.86</v>
      </c>
      <c r="N1160" s="21" t="str">
        <f t="shared" si="103"/>
        <v>ATLANTIC S.A.E.</v>
      </c>
      <c r="O1160" s="65"/>
      <c r="P1160" s="40">
        <f t="shared" si="104"/>
        <v>0</v>
      </c>
      <c r="Q1160" s="45">
        <f t="shared" si="105"/>
        <v>0</v>
      </c>
      <c r="R1160" s="41">
        <f t="shared" si="106"/>
        <v>0</v>
      </c>
    </row>
    <row r="1161" spans="3:18" x14ac:dyDescent="0.25">
      <c r="C1161" s="21" t="s">
        <v>392</v>
      </c>
      <c r="D1161" s="21"/>
      <c r="E1161" s="41">
        <v>0</v>
      </c>
      <c r="F1161" s="41">
        <v>0</v>
      </c>
      <c r="G1161" s="41">
        <v>0</v>
      </c>
      <c r="K1161" s="34">
        <v>6341.86</v>
      </c>
      <c r="N1161" s="21" t="str">
        <f t="shared" si="103"/>
        <v>BANCO BASA S.A.</v>
      </c>
      <c r="O1161" s="65"/>
      <c r="P1161" s="40">
        <f t="shared" si="104"/>
        <v>0</v>
      </c>
      <c r="Q1161" s="45">
        <f t="shared" si="105"/>
        <v>0</v>
      </c>
      <c r="R1161" s="41">
        <f t="shared" si="106"/>
        <v>0</v>
      </c>
    </row>
    <row r="1162" spans="3:18" x14ac:dyDescent="0.25">
      <c r="C1162" s="21" t="s">
        <v>393</v>
      </c>
      <c r="D1162" s="21"/>
      <c r="E1162" s="41">
        <v>0</v>
      </c>
      <c r="F1162" s="41">
        <v>0</v>
      </c>
      <c r="G1162" s="41">
        <v>0</v>
      </c>
      <c r="K1162" s="34">
        <v>6341.86</v>
      </c>
      <c r="N1162" s="21" t="str">
        <f t="shared" si="103"/>
        <v>BANCO BILBAO VIZCAYA ARGENTARIA PARAGUAY S.A.</v>
      </c>
      <c r="O1162" s="65"/>
      <c r="P1162" s="40">
        <f t="shared" si="104"/>
        <v>0</v>
      </c>
      <c r="Q1162" s="45">
        <f t="shared" si="105"/>
        <v>0</v>
      </c>
      <c r="R1162" s="41">
        <f t="shared" si="106"/>
        <v>0</v>
      </c>
    </row>
    <row r="1163" spans="3:18" x14ac:dyDescent="0.25">
      <c r="C1163" s="21" t="s">
        <v>394</v>
      </c>
      <c r="D1163" s="21"/>
      <c r="E1163" s="41">
        <v>0</v>
      </c>
      <c r="F1163" s="41">
        <v>0</v>
      </c>
      <c r="G1163" s="41">
        <v>0</v>
      </c>
      <c r="K1163" s="34">
        <v>6341.86</v>
      </c>
      <c r="N1163" s="21" t="str">
        <f t="shared" si="103"/>
        <v>BANCOP S.A.</v>
      </c>
      <c r="O1163" s="65"/>
      <c r="P1163" s="40">
        <f t="shared" si="104"/>
        <v>0</v>
      </c>
      <c r="Q1163" s="45">
        <f t="shared" si="105"/>
        <v>0</v>
      </c>
      <c r="R1163" s="41">
        <f t="shared" si="106"/>
        <v>0</v>
      </c>
    </row>
    <row r="1164" spans="3:18" x14ac:dyDescent="0.25">
      <c r="C1164" s="21" t="s">
        <v>395</v>
      </c>
      <c r="D1164" s="21"/>
      <c r="E1164" s="41">
        <v>0</v>
      </c>
      <c r="F1164" s="41">
        <v>0</v>
      </c>
      <c r="G1164" s="41">
        <v>0</v>
      </c>
      <c r="K1164" s="34">
        <v>6341.86</v>
      </c>
      <c r="N1164" s="21" t="str">
        <f t="shared" si="103"/>
        <v>BIEDERMANN PUBLICIDAD S.A.</v>
      </c>
      <c r="O1164" s="65"/>
      <c r="P1164" s="40">
        <f t="shared" si="104"/>
        <v>0</v>
      </c>
      <c r="Q1164" s="45">
        <f t="shared" si="105"/>
        <v>0</v>
      </c>
      <c r="R1164" s="41">
        <f t="shared" si="106"/>
        <v>0</v>
      </c>
    </row>
    <row r="1165" spans="3:18" x14ac:dyDescent="0.25">
      <c r="C1165" s="21" t="s">
        <v>396</v>
      </c>
      <c r="D1165" s="21"/>
      <c r="E1165" s="41">
        <v>0</v>
      </c>
      <c r="F1165" s="41">
        <v>0</v>
      </c>
      <c r="G1165" s="41">
        <v>0</v>
      </c>
      <c r="K1165" s="34">
        <v>6341.86</v>
      </c>
      <c r="N1165" s="21" t="str">
        <f t="shared" si="103"/>
        <v>BLUE DESIGN S.A.</v>
      </c>
      <c r="O1165" s="65"/>
      <c r="P1165" s="40">
        <f t="shared" si="104"/>
        <v>0</v>
      </c>
      <c r="Q1165" s="45">
        <f t="shared" si="105"/>
        <v>0</v>
      </c>
      <c r="R1165" s="41">
        <f t="shared" si="106"/>
        <v>0</v>
      </c>
    </row>
    <row r="1166" spans="3:18" x14ac:dyDescent="0.25">
      <c r="C1166" s="21" t="s">
        <v>397</v>
      </c>
      <c r="D1166" s="21"/>
      <c r="E1166" s="41">
        <v>0</v>
      </c>
      <c r="F1166" s="41">
        <v>0</v>
      </c>
      <c r="G1166" s="41">
        <v>0</v>
      </c>
      <c r="K1166" s="34">
        <v>6341.86</v>
      </c>
      <c r="N1166" s="21" t="str">
        <f t="shared" si="103"/>
        <v>CASA RURAL S.A</v>
      </c>
      <c r="O1166" s="65"/>
      <c r="P1166" s="40">
        <f t="shared" si="104"/>
        <v>0</v>
      </c>
      <c r="Q1166" s="45">
        <f t="shared" si="105"/>
        <v>0</v>
      </c>
      <c r="R1166" s="41">
        <f t="shared" si="106"/>
        <v>0</v>
      </c>
    </row>
    <row r="1167" spans="3:18" x14ac:dyDescent="0.25">
      <c r="C1167" s="21" t="s">
        <v>398</v>
      </c>
      <c r="D1167" s="21"/>
      <c r="E1167" s="41">
        <v>0</v>
      </c>
      <c r="F1167" s="41">
        <v>0</v>
      </c>
      <c r="G1167" s="41">
        <v>0</v>
      </c>
      <c r="K1167" s="34">
        <v>6341.86</v>
      </c>
      <c r="N1167" s="21" t="str">
        <f t="shared" si="103"/>
        <v>CHACOMER S.A.E.</v>
      </c>
      <c r="O1167" s="65"/>
      <c r="P1167" s="40">
        <f t="shared" si="104"/>
        <v>0</v>
      </c>
      <c r="Q1167" s="45">
        <f t="shared" si="105"/>
        <v>0</v>
      </c>
      <c r="R1167" s="41">
        <f t="shared" si="106"/>
        <v>0</v>
      </c>
    </row>
    <row r="1168" spans="3:18" x14ac:dyDescent="0.25">
      <c r="C1168" s="21" t="s">
        <v>399</v>
      </c>
      <c r="D1168" s="21"/>
      <c r="E1168" s="41">
        <v>0</v>
      </c>
      <c r="F1168" s="41">
        <v>0</v>
      </c>
      <c r="G1168" s="41">
        <v>0</v>
      </c>
      <c r="K1168" s="34">
        <v>6341.86</v>
      </c>
      <c r="N1168" s="21" t="str">
        <f t="shared" si="103"/>
        <v>CHEMTEC PARAGUAY S.A.E.</v>
      </c>
      <c r="O1168" s="65"/>
      <c r="P1168" s="40">
        <f t="shared" si="104"/>
        <v>0</v>
      </c>
      <c r="Q1168" s="45">
        <f t="shared" si="105"/>
        <v>0</v>
      </c>
      <c r="R1168" s="41">
        <f t="shared" si="106"/>
        <v>0</v>
      </c>
    </row>
    <row r="1169" spans="3:18" x14ac:dyDescent="0.25">
      <c r="C1169" s="21" t="s">
        <v>400</v>
      </c>
      <c r="D1169" s="21"/>
      <c r="E1169" s="41">
        <v>0</v>
      </c>
      <c r="F1169" s="41">
        <v>0</v>
      </c>
      <c r="G1169" s="41">
        <v>0</v>
      </c>
      <c r="K1169" s="34">
        <v>6341.86</v>
      </c>
      <c r="N1169" s="21" t="str">
        <f t="shared" si="103"/>
        <v>CODIPSA</v>
      </c>
      <c r="O1169" s="65"/>
      <c r="P1169" s="40">
        <f t="shared" si="104"/>
        <v>0</v>
      </c>
      <c r="Q1169" s="45">
        <f t="shared" si="105"/>
        <v>0</v>
      </c>
      <c r="R1169" s="41">
        <f t="shared" si="106"/>
        <v>0</v>
      </c>
    </row>
    <row r="1170" spans="3:18" x14ac:dyDescent="0.25">
      <c r="C1170" s="21" t="s">
        <v>401</v>
      </c>
      <c r="D1170" s="21"/>
      <c r="E1170" s="41">
        <v>0</v>
      </c>
      <c r="F1170" s="41">
        <v>0</v>
      </c>
      <c r="G1170" s="41">
        <v>0</v>
      </c>
      <c r="K1170" s="34">
        <v>6341.86</v>
      </c>
      <c r="N1170" s="21" t="str">
        <f t="shared" si="103"/>
        <v>COMPAÑÍA GENERAL DE  SERVICIOS S.A.</v>
      </c>
      <c r="O1170" s="65"/>
      <c r="P1170" s="40">
        <f t="shared" si="104"/>
        <v>0</v>
      </c>
      <c r="Q1170" s="45">
        <f t="shared" si="105"/>
        <v>0</v>
      </c>
      <c r="R1170" s="41">
        <f t="shared" si="106"/>
        <v>0</v>
      </c>
    </row>
    <row r="1171" spans="3:18" x14ac:dyDescent="0.25">
      <c r="C1171" s="21" t="s">
        <v>402</v>
      </c>
      <c r="D1171" s="21"/>
      <c r="E1171" s="41">
        <v>0</v>
      </c>
      <c r="F1171" s="41">
        <v>0</v>
      </c>
      <c r="G1171" s="41">
        <v>0</v>
      </c>
      <c r="K1171" s="34">
        <v>6341.86</v>
      </c>
      <c r="N1171" s="21" t="str">
        <f t="shared" si="103"/>
        <v>DP INTERNACIONAL S.A.E.</v>
      </c>
      <c r="O1171" s="65"/>
      <c r="P1171" s="40">
        <f t="shared" si="104"/>
        <v>0</v>
      </c>
      <c r="Q1171" s="45">
        <f t="shared" si="105"/>
        <v>0</v>
      </c>
      <c r="R1171" s="41">
        <f t="shared" si="106"/>
        <v>0</v>
      </c>
    </row>
    <row r="1172" spans="3:18" x14ac:dyDescent="0.25">
      <c r="C1172" s="21" t="s">
        <v>403</v>
      </c>
      <c r="D1172" s="21"/>
      <c r="E1172" s="41">
        <v>70559278143</v>
      </c>
      <c r="F1172" s="41">
        <v>4.9000000000000002E-2</v>
      </c>
      <c r="G1172" s="41" t="s">
        <v>8</v>
      </c>
      <c r="K1172" s="34">
        <v>6341.86</v>
      </c>
      <c r="N1172" s="21" t="str">
        <f t="shared" si="103"/>
        <v>ELECTROBAN S.A.</v>
      </c>
      <c r="O1172" s="65"/>
      <c r="P1172" s="40">
        <f t="shared" si="104"/>
        <v>11125959.599076612</v>
      </c>
      <c r="Q1172" s="45">
        <f t="shared" si="105"/>
        <v>4.9000000000000002E-2</v>
      </c>
      <c r="R1172" s="45" t="str">
        <f t="shared" si="105"/>
        <v>n.d.</v>
      </c>
    </row>
    <row r="1173" spans="3:18" x14ac:dyDescent="0.25">
      <c r="C1173" s="21" t="s">
        <v>404</v>
      </c>
      <c r="D1173" s="21"/>
      <c r="E1173" s="41">
        <v>0</v>
      </c>
      <c r="F1173" s="41">
        <v>0</v>
      </c>
      <c r="G1173" s="41">
        <v>0</v>
      </c>
      <c r="K1173" s="34">
        <v>6341.86</v>
      </c>
      <c r="N1173" s="21" t="str">
        <f t="shared" si="103"/>
        <v>EMSA INMOBILIARIA S.A.</v>
      </c>
      <c r="O1173" s="65"/>
      <c r="P1173" s="40">
        <f t="shared" si="104"/>
        <v>0</v>
      </c>
      <c r="Q1173" s="45">
        <f t="shared" si="105"/>
        <v>0</v>
      </c>
      <c r="R1173" s="41">
        <f t="shared" si="106"/>
        <v>0</v>
      </c>
    </row>
    <row r="1174" spans="3:18" x14ac:dyDescent="0.25">
      <c r="C1174" s="21" t="s">
        <v>405</v>
      </c>
      <c r="D1174" s="21"/>
      <c r="E1174" s="41">
        <v>0</v>
      </c>
      <c r="F1174" s="41">
        <v>0</v>
      </c>
      <c r="G1174" s="41">
        <v>0</v>
      </c>
      <c r="K1174" s="34">
        <v>6341.86</v>
      </c>
      <c r="N1174" s="21" t="str">
        <f t="shared" si="103"/>
        <v>FRIGORIFICO CONCEPCION S.A.</v>
      </c>
      <c r="O1174" s="65"/>
      <c r="P1174" s="40">
        <f t="shared" si="104"/>
        <v>0</v>
      </c>
      <c r="Q1174" s="45">
        <f t="shared" si="105"/>
        <v>0</v>
      </c>
      <c r="R1174" s="41">
        <f t="shared" si="106"/>
        <v>0</v>
      </c>
    </row>
    <row r="1175" spans="3:18" x14ac:dyDescent="0.25">
      <c r="C1175" s="21" t="s">
        <v>406</v>
      </c>
      <c r="D1175" s="21"/>
      <c r="E1175" s="41">
        <v>0</v>
      </c>
      <c r="F1175" s="41">
        <v>0</v>
      </c>
      <c r="G1175" s="41">
        <v>0</v>
      </c>
      <c r="K1175" s="34">
        <v>6341.86</v>
      </c>
      <c r="N1175" s="21" t="str">
        <f t="shared" si="103"/>
        <v>FRIGORIFICO SAN PEDRO S.A.E.</v>
      </c>
      <c r="O1175" s="65"/>
      <c r="P1175" s="40">
        <f t="shared" si="104"/>
        <v>0</v>
      </c>
      <c r="Q1175" s="45">
        <f t="shared" si="105"/>
        <v>0</v>
      </c>
      <c r="R1175" s="41">
        <f t="shared" si="106"/>
        <v>0</v>
      </c>
    </row>
    <row r="1176" spans="3:18" x14ac:dyDescent="0.25">
      <c r="C1176" s="21" t="s">
        <v>407</v>
      </c>
      <c r="D1176" s="21"/>
      <c r="E1176" s="41">
        <v>0</v>
      </c>
      <c r="F1176" s="41">
        <v>0</v>
      </c>
      <c r="G1176" s="41">
        <v>0</v>
      </c>
      <c r="K1176" s="34">
        <v>6341.86</v>
      </c>
      <c r="N1176" s="21" t="str">
        <f t="shared" si="103"/>
        <v>IMPORT CENTER S.A.</v>
      </c>
      <c r="O1176" s="65"/>
      <c r="P1176" s="40">
        <f t="shared" si="104"/>
        <v>0</v>
      </c>
      <c r="Q1176" s="45">
        <f t="shared" si="105"/>
        <v>0</v>
      </c>
      <c r="R1176" s="41">
        <f t="shared" si="106"/>
        <v>0</v>
      </c>
    </row>
    <row r="1177" spans="3:18" x14ac:dyDescent="0.25">
      <c r="C1177" s="21" t="s">
        <v>408</v>
      </c>
      <c r="D1177" s="21"/>
      <c r="E1177" s="41">
        <v>0</v>
      </c>
      <c r="F1177" s="41">
        <v>0</v>
      </c>
      <c r="G1177" s="41">
        <v>0</v>
      </c>
      <c r="K1177" s="34">
        <v>6341.86</v>
      </c>
      <c r="N1177" s="21" t="str">
        <f t="shared" si="103"/>
        <v>KUROSU &amp; CÍA. S.A.</v>
      </c>
      <c r="O1177" s="65"/>
      <c r="P1177" s="40">
        <f t="shared" si="104"/>
        <v>0</v>
      </c>
      <c r="Q1177" s="45">
        <f t="shared" si="105"/>
        <v>0</v>
      </c>
      <c r="R1177" s="41">
        <f t="shared" si="106"/>
        <v>0</v>
      </c>
    </row>
    <row r="1178" spans="3:18" x14ac:dyDescent="0.25">
      <c r="C1178" s="21" t="s">
        <v>409</v>
      </c>
      <c r="D1178" s="21"/>
      <c r="E1178" s="41">
        <v>0</v>
      </c>
      <c r="F1178" s="41">
        <v>0</v>
      </c>
      <c r="G1178" s="41">
        <v>0</v>
      </c>
      <c r="K1178" s="34">
        <v>6341.86</v>
      </c>
      <c r="N1178" s="21" t="str">
        <f t="shared" si="103"/>
        <v>MERCOTEC S.A.E.</v>
      </c>
      <c r="O1178" s="65"/>
      <c r="P1178" s="40">
        <f t="shared" si="104"/>
        <v>0</v>
      </c>
      <c r="Q1178" s="45">
        <f t="shared" si="105"/>
        <v>0</v>
      </c>
      <c r="R1178" s="41">
        <f t="shared" si="106"/>
        <v>0</v>
      </c>
    </row>
    <row r="1179" spans="3:18" x14ac:dyDescent="0.25">
      <c r="C1179" s="21" t="s">
        <v>410</v>
      </c>
      <c r="D1179" s="21"/>
      <c r="E1179" s="41">
        <v>0</v>
      </c>
      <c r="F1179" s="41">
        <v>0</v>
      </c>
      <c r="G1179" s="41">
        <v>0</v>
      </c>
      <c r="K1179" s="34">
        <v>6341.86</v>
      </c>
      <c r="N1179" s="21" t="str">
        <f t="shared" si="103"/>
        <v>METALURGICA FERNANDEZ S.A.E.</v>
      </c>
      <c r="O1179" s="65"/>
      <c r="P1179" s="40">
        <f t="shared" si="104"/>
        <v>0</v>
      </c>
      <c r="Q1179" s="45">
        <f t="shared" si="105"/>
        <v>0</v>
      </c>
      <c r="R1179" s="41">
        <f t="shared" si="106"/>
        <v>0</v>
      </c>
    </row>
    <row r="1180" spans="3:18" x14ac:dyDescent="0.25">
      <c r="C1180" s="21" t="s">
        <v>411</v>
      </c>
      <c r="D1180" s="21"/>
      <c r="E1180" s="41">
        <v>0</v>
      </c>
      <c r="F1180" s="41">
        <v>0</v>
      </c>
      <c r="G1180" s="41">
        <v>0</v>
      </c>
      <c r="K1180" s="34">
        <v>6341.86</v>
      </c>
      <c r="N1180" s="21" t="str">
        <f t="shared" si="103"/>
        <v>PROYEC S.A.</v>
      </c>
      <c r="O1180" s="65"/>
      <c r="P1180" s="40">
        <f t="shared" si="104"/>
        <v>0</v>
      </c>
      <c r="Q1180" s="45">
        <f t="shared" si="105"/>
        <v>0</v>
      </c>
      <c r="R1180" s="41">
        <f t="shared" si="106"/>
        <v>0</v>
      </c>
    </row>
    <row r="1181" spans="3:18" x14ac:dyDescent="0.25">
      <c r="C1181" s="21" t="s">
        <v>412</v>
      </c>
      <c r="D1181" s="21"/>
      <c r="E1181" s="41">
        <v>0</v>
      </c>
      <c r="F1181" s="41">
        <v>0</v>
      </c>
      <c r="G1181" s="41">
        <v>0</v>
      </c>
      <c r="K1181" s="34">
        <v>6341.86</v>
      </c>
      <c r="N1181" s="21" t="str">
        <f t="shared" si="103"/>
        <v>RECTORA S.A.E.</v>
      </c>
      <c r="O1181" s="65"/>
      <c r="P1181" s="40">
        <f t="shared" si="104"/>
        <v>0</v>
      </c>
      <c r="Q1181" s="45">
        <f t="shared" si="105"/>
        <v>0</v>
      </c>
      <c r="R1181" s="41">
        <f t="shared" si="106"/>
        <v>0</v>
      </c>
    </row>
    <row r="1182" spans="3:18" x14ac:dyDescent="0.25">
      <c r="C1182" s="21" t="s">
        <v>413</v>
      </c>
      <c r="D1182" s="21"/>
      <c r="E1182" s="41">
        <v>0</v>
      </c>
      <c r="F1182" s="41">
        <v>0</v>
      </c>
      <c r="G1182" s="41">
        <v>0</v>
      </c>
      <c r="K1182" s="34">
        <v>6341.86</v>
      </c>
      <c r="N1182" s="21" t="str">
        <f t="shared" si="103"/>
        <v>RIEDER &amp; CÍA. S.A.C.I.</v>
      </c>
      <c r="O1182" s="65"/>
      <c r="P1182" s="40">
        <f t="shared" si="104"/>
        <v>0</v>
      </c>
      <c r="Q1182" s="45">
        <f t="shared" si="105"/>
        <v>0</v>
      </c>
      <c r="R1182" s="41">
        <f t="shared" si="106"/>
        <v>0</v>
      </c>
    </row>
    <row r="1183" spans="3:18" x14ac:dyDescent="0.25">
      <c r="C1183" s="21" t="s">
        <v>414</v>
      </c>
      <c r="D1183" s="21"/>
      <c r="E1183" s="41">
        <v>0</v>
      </c>
      <c r="F1183" s="41">
        <v>0</v>
      </c>
      <c r="G1183" s="41">
        <v>0</v>
      </c>
      <c r="K1183" s="34">
        <v>6341.86</v>
      </c>
      <c r="N1183" s="21" t="str">
        <f t="shared" ref="N1183:N1246" si="107">C1183</f>
        <v>SALLUSTRO S.A.</v>
      </c>
      <c r="O1183" s="65"/>
      <c r="P1183" s="40">
        <f t="shared" ref="P1183:P1246" si="108">E1183/K1183</f>
        <v>0</v>
      </c>
      <c r="Q1183" s="45">
        <f t="shared" ref="P1183:Q1246" si="109">F1183</f>
        <v>0</v>
      </c>
      <c r="R1183" s="41">
        <f t="shared" ref="R1183:R1246" si="110">G1183/K1183</f>
        <v>0</v>
      </c>
    </row>
    <row r="1184" spans="3:18" x14ac:dyDescent="0.25">
      <c r="C1184" s="21" t="s">
        <v>415</v>
      </c>
      <c r="D1184" s="21"/>
      <c r="E1184" s="41">
        <v>0</v>
      </c>
      <c r="F1184" s="41">
        <v>0</v>
      </c>
      <c r="G1184" s="41">
        <v>0</v>
      </c>
      <c r="K1184" s="34">
        <v>6341.86</v>
      </c>
      <c r="N1184" s="21" t="str">
        <f t="shared" si="107"/>
        <v>SALUM &amp; WENZ  S.A.</v>
      </c>
      <c r="O1184" s="65"/>
      <c r="P1184" s="40">
        <f t="shared" si="108"/>
        <v>0</v>
      </c>
      <c r="Q1184" s="45">
        <f t="shared" si="109"/>
        <v>0</v>
      </c>
      <c r="R1184" s="41">
        <f t="shared" si="110"/>
        <v>0</v>
      </c>
    </row>
    <row r="1185" spans="3:18" x14ac:dyDescent="0.25">
      <c r="C1185" s="21" t="s">
        <v>416</v>
      </c>
      <c r="D1185" s="21"/>
      <c r="E1185" s="41">
        <v>0</v>
      </c>
      <c r="F1185" s="41">
        <v>0</v>
      </c>
      <c r="G1185" s="41">
        <v>0</v>
      </c>
      <c r="K1185" s="34">
        <v>6341.86</v>
      </c>
      <c r="N1185" s="21" t="str">
        <f t="shared" si="107"/>
        <v>SANITARIOS MATERSAN S.A.</v>
      </c>
      <c r="O1185" s="65"/>
      <c r="P1185" s="40">
        <f t="shared" si="108"/>
        <v>0</v>
      </c>
      <c r="Q1185" s="45">
        <f t="shared" si="109"/>
        <v>0</v>
      </c>
      <c r="R1185" s="41">
        <f t="shared" si="110"/>
        <v>0</v>
      </c>
    </row>
    <row r="1186" spans="3:18" x14ac:dyDescent="0.25">
      <c r="C1186" s="21" t="s">
        <v>417</v>
      </c>
      <c r="D1186" s="21"/>
      <c r="E1186" s="41">
        <v>0</v>
      </c>
      <c r="F1186" s="41">
        <v>0</v>
      </c>
      <c r="G1186" s="41">
        <v>0</v>
      </c>
      <c r="K1186" s="34">
        <v>6341.86</v>
      </c>
      <c r="N1186" s="21" t="str">
        <f t="shared" si="107"/>
        <v>TAPE PORA S.A.E.</v>
      </c>
      <c r="O1186" s="65"/>
      <c r="P1186" s="40">
        <f t="shared" si="108"/>
        <v>0</v>
      </c>
      <c r="Q1186" s="45">
        <f t="shared" si="109"/>
        <v>0</v>
      </c>
      <c r="R1186" s="41">
        <f t="shared" si="110"/>
        <v>0</v>
      </c>
    </row>
    <row r="1187" spans="3:18" x14ac:dyDescent="0.25">
      <c r="C1187" s="21" t="s">
        <v>418</v>
      </c>
      <c r="D1187" s="21"/>
      <c r="E1187" s="41">
        <v>0</v>
      </c>
      <c r="F1187" s="41">
        <v>0</v>
      </c>
      <c r="G1187" s="41">
        <v>0</v>
      </c>
      <c r="K1187" s="34">
        <v>6341.86</v>
      </c>
      <c r="N1187" s="21" t="str">
        <f t="shared" si="107"/>
        <v>TRACTO AGRO VIAL S.A.</v>
      </c>
      <c r="O1187" s="65"/>
      <c r="P1187" s="40">
        <f t="shared" si="108"/>
        <v>0</v>
      </c>
      <c r="Q1187" s="45">
        <f t="shared" si="109"/>
        <v>0</v>
      </c>
      <c r="R1187" s="41">
        <f t="shared" si="110"/>
        <v>0</v>
      </c>
    </row>
    <row r="1188" spans="3:18" x14ac:dyDescent="0.25">
      <c r="C1188" s="21" t="s">
        <v>419</v>
      </c>
      <c r="D1188" s="21"/>
      <c r="E1188" s="41">
        <v>0</v>
      </c>
      <c r="F1188" s="41">
        <v>0</v>
      </c>
      <c r="G1188" s="41">
        <v>0</v>
      </c>
      <c r="K1188" s="34">
        <v>6341.86</v>
      </c>
      <c r="N1188" s="21" t="str">
        <f t="shared" si="107"/>
        <v>TRACTOPAR S.A.E.</v>
      </c>
      <c r="O1188" s="65"/>
      <c r="P1188" s="40">
        <f t="shared" si="108"/>
        <v>0</v>
      </c>
      <c r="Q1188" s="45">
        <f t="shared" si="109"/>
        <v>0</v>
      </c>
      <c r="R1188" s="41">
        <f t="shared" si="110"/>
        <v>0</v>
      </c>
    </row>
    <row r="1189" spans="3:18" x14ac:dyDescent="0.25">
      <c r="C1189" s="21" t="s">
        <v>420</v>
      </c>
      <c r="E1189" s="41">
        <v>0</v>
      </c>
      <c r="F1189" s="41">
        <v>0</v>
      </c>
      <c r="G1189" s="41">
        <v>0</v>
      </c>
      <c r="K1189" s="34">
        <v>6341.86</v>
      </c>
      <c r="N1189" s="21" t="str">
        <f t="shared" si="107"/>
        <v>IMAG S.R.L.</v>
      </c>
      <c r="O1189" s="65"/>
      <c r="P1189" s="40">
        <f t="shared" si="108"/>
        <v>0</v>
      </c>
      <c r="Q1189" s="45">
        <f t="shared" si="109"/>
        <v>0</v>
      </c>
      <c r="R1189" s="41">
        <f t="shared" si="110"/>
        <v>0</v>
      </c>
    </row>
    <row r="1190" spans="3:18" x14ac:dyDescent="0.25">
      <c r="C1190" s="21" t="s">
        <v>421</v>
      </c>
      <c r="E1190" s="41">
        <v>0</v>
      </c>
      <c r="F1190" s="41">
        <v>0</v>
      </c>
      <c r="G1190" s="41">
        <v>0</v>
      </c>
      <c r="K1190" s="34">
        <v>6341.86</v>
      </c>
      <c r="N1190" s="21" t="str">
        <f t="shared" si="107"/>
        <v>PENNER AUTOMOTORES S.R.L.</v>
      </c>
      <c r="O1190" s="65"/>
      <c r="P1190" s="40">
        <f t="shared" si="108"/>
        <v>0</v>
      </c>
      <c r="Q1190" s="45">
        <f t="shared" si="109"/>
        <v>0</v>
      </c>
      <c r="R1190" s="41">
        <f t="shared" si="110"/>
        <v>0</v>
      </c>
    </row>
    <row r="1191" spans="3:18" x14ac:dyDescent="0.25">
      <c r="C1191" s="21" t="s">
        <v>422</v>
      </c>
      <c r="E1191" s="41">
        <v>0</v>
      </c>
      <c r="F1191" s="41">
        <v>0</v>
      </c>
      <c r="G1191" s="41">
        <v>0</v>
      </c>
      <c r="K1191" s="34">
        <v>6341.86</v>
      </c>
      <c r="N1191" s="21" t="str">
        <f t="shared" si="107"/>
        <v>BANCO ATLAS S.A.</v>
      </c>
      <c r="O1191" s="65"/>
      <c r="P1191" s="40">
        <f t="shared" si="108"/>
        <v>0</v>
      </c>
      <c r="Q1191" s="45">
        <f t="shared" si="109"/>
        <v>0</v>
      </c>
      <c r="R1191" s="41">
        <f t="shared" si="110"/>
        <v>0</v>
      </c>
    </row>
    <row r="1192" spans="3:18" x14ac:dyDescent="0.25">
      <c r="C1192" s="21" t="s">
        <v>423</v>
      </c>
      <c r="E1192" s="41">
        <v>0</v>
      </c>
      <c r="F1192" s="41">
        <v>0</v>
      </c>
      <c r="G1192" s="41">
        <v>0</v>
      </c>
      <c r="K1192" s="34">
        <v>6341.86</v>
      </c>
      <c r="N1192" s="21" t="str">
        <f t="shared" si="107"/>
        <v>BANCO ITAÚ PARAGUAY S.A.</v>
      </c>
      <c r="O1192" s="65"/>
      <c r="P1192" s="40">
        <f t="shared" si="108"/>
        <v>0</v>
      </c>
      <c r="Q1192" s="45">
        <f t="shared" si="109"/>
        <v>0</v>
      </c>
      <c r="R1192" s="41">
        <f t="shared" si="110"/>
        <v>0</v>
      </c>
    </row>
    <row r="1193" spans="3:18" x14ac:dyDescent="0.25">
      <c r="C1193" s="21" t="s">
        <v>424</v>
      </c>
      <c r="E1193" s="41">
        <v>0</v>
      </c>
      <c r="F1193" s="41">
        <v>0</v>
      </c>
      <c r="G1193" s="41">
        <v>0</v>
      </c>
      <c r="K1193" s="34">
        <v>6341.86</v>
      </c>
      <c r="N1193" s="21" t="str">
        <f t="shared" si="107"/>
        <v>BANCO NACIONAL DE FOMENTO (Público)</v>
      </c>
      <c r="O1193" s="65"/>
      <c r="P1193" s="40">
        <f t="shared" si="108"/>
        <v>0</v>
      </c>
      <c r="Q1193" s="45">
        <f t="shared" si="109"/>
        <v>0</v>
      </c>
      <c r="R1193" s="41">
        <f t="shared" si="110"/>
        <v>0</v>
      </c>
    </row>
    <row r="1194" spans="3:18" x14ac:dyDescent="0.25">
      <c r="C1194" s="21" t="s">
        <v>425</v>
      </c>
      <c r="E1194" s="41">
        <v>0</v>
      </c>
      <c r="F1194" s="41">
        <v>0</v>
      </c>
      <c r="G1194" s="41">
        <v>0</v>
      </c>
      <c r="K1194" s="34">
        <v>6341.86</v>
      </c>
      <c r="N1194" s="21" t="str">
        <f t="shared" si="107"/>
        <v>Agencia Financiera de Desarrollo</v>
      </c>
      <c r="O1194" s="65"/>
      <c r="P1194" s="40">
        <f t="shared" si="108"/>
        <v>0</v>
      </c>
      <c r="Q1194" s="45">
        <f t="shared" si="109"/>
        <v>0</v>
      </c>
      <c r="R1194" s="41">
        <f t="shared" si="110"/>
        <v>0</v>
      </c>
    </row>
    <row r="1195" spans="3:18" x14ac:dyDescent="0.25">
      <c r="C1195" s="21" t="s">
        <v>426</v>
      </c>
      <c r="E1195" s="41">
        <v>0</v>
      </c>
      <c r="F1195" s="41">
        <v>0</v>
      </c>
      <c r="G1195" s="41">
        <v>0</v>
      </c>
      <c r="K1195" s="34">
        <v>6341.86</v>
      </c>
      <c r="N1195" s="21" t="str">
        <f t="shared" si="107"/>
        <v>Ministerio de Hacienda</v>
      </c>
      <c r="O1195" s="65"/>
      <c r="P1195" s="40">
        <f t="shared" si="108"/>
        <v>0</v>
      </c>
      <c r="Q1195" s="45">
        <f t="shared" si="109"/>
        <v>0</v>
      </c>
      <c r="R1195" s="41">
        <f t="shared" si="110"/>
        <v>0</v>
      </c>
    </row>
    <row r="1196" spans="3:18" x14ac:dyDescent="0.25">
      <c r="C1196" s="21" t="s">
        <v>427</v>
      </c>
      <c r="E1196" s="41">
        <v>0</v>
      </c>
      <c r="F1196" s="41">
        <v>0</v>
      </c>
      <c r="G1196" s="41">
        <v>0</v>
      </c>
      <c r="K1196" s="34">
        <v>6341.86</v>
      </c>
      <c r="N1196" s="21" t="str">
        <f t="shared" si="107"/>
        <v>Municipalidad de Asunción</v>
      </c>
      <c r="O1196" s="65"/>
      <c r="P1196" s="40">
        <f t="shared" si="108"/>
        <v>0</v>
      </c>
      <c r="Q1196" s="45">
        <f t="shared" si="109"/>
        <v>0</v>
      </c>
      <c r="R1196" s="41">
        <f t="shared" si="110"/>
        <v>0</v>
      </c>
    </row>
    <row r="1197" spans="3:18" x14ac:dyDescent="0.25">
      <c r="C1197" s="21" t="s">
        <v>428</v>
      </c>
      <c r="E1197" s="41">
        <v>0</v>
      </c>
      <c r="F1197" s="41">
        <v>0</v>
      </c>
      <c r="G1197" s="41">
        <v>0</v>
      </c>
      <c r="K1197" s="34">
        <v>6341.86</v>
      </c>
      <c r="N1197" s="21" t="str">
        <f t="shared" si="107"/>
        <v>Municipalidad de Ciudad del Este</v>
      </c>
      <c r="O1197" s="65"/>
      <c r="P1197" s="40">
        <f t="shared" si="108"/>
        <v>0</v>
      </c>
      <c r="Q1197" s="45">
        <f t="shared" si="109"/>
        <v>0</v>
      </c>
      <c r="R1197" s="41">
        <f t="shared" si="110"/>
        <v>0</v>
      </c>
    </row>
    <row r="1198" spans="3:18" x14ac:dyDescent="0.25">
      <c r="C1198" s="21" t="s">
        <v>429</v>
      </c>
      <c r="E1198" s="41">
        <v>0</v>
      </c>
      <c r="F1198" s="41">
        <v>0</v>
      </c>
      <c r="G1198" s="41">
        <v>0</v>
      </c>
      <c r="K1198" s="34">
        <v>6341.86</v>
      </c>
      <c r="N1198" s="21" t="str">
        <f t="shared" si="107"/>
        <v>Municipalidad de Villarrica</v>
      </c>
      <c r="O1198" s="65"/>
      <c r="P1198" s="40">
        <f t="shared" si="108"/>
        <v>0</v>
      </c>
      <c r="Q1198" s="45">
        <f t="shared" si="109"/>
        <v>0</v>
      </c>
      <c r="R1198" s="41">
        <f t="shared" si="110"/>
        <v>0</v>
      </c>
    </row>
    <row r="1199" spans="3:18" x14ac:dyDescent="0.25">
      <c r="C1199" s="21" t="s">
        <v>1145</v>
      </c>
      <c r="E1199" s="41">
        <v>0</v>
      </c>
      <c r="F1199" s="41">
        <v>0</v>
      </c>
      <c r="G1199" s="41">
        <v>0</v>
      </c>
      <c r="K1199" s="34">
        <v>6341.86</v>
      </c>
      <c r="N1199" s="21" t="str">
        <f t="shared" si="107"/>
        <v>CORPORACION INTERAMERICANA DE INVERSIONES</v>
      </c>
      <c r="O1199" s="65"/>
      <c r="P1199" s="40">
        <f t="shared" si="108"/>
        <v>0</v>
      </c>
      <c r="Q1199" s="45">
        <f t="shared" si="109"/>
        <v>0</v>
      </c>
      <c r="R1199" s="41">
        <f t="shared" si="110"/>
        <v>0</v>
      </c>
    </row>
    <row r="1200" spans="3:18" x14ac:dyDescent="0.25">
      <c r="C1200" s="21" t="s">
        <v>1146</v>
      </c>
      <c r="E1200" s="41">
        <v>0</v>
      </c>
      <c r="F1200" s="41">
        <v>0</v>
      </c>
      <c r="G1200" s="41">
        <v>0</v>
      </c>
      <c r="K1200" s="34">
        <v>6341.86</v>
      </c>
      <c r="N1200" s="21" t="str">
        <f t="shared" si="107"/>
        <v xml:space="preserve">Fondo Financiero para el Desarrollo de la Cuenca del Plata (FONPLATA) </v>
      </c>
      <c r="O1200" s="65"/>
      <c r="P1200" s="40">
        <f t="shared" si="108"/>
        <v>0</v>
      </c>
      <c r="Q1200" s="45">
        <f t="shared" si="109"/>
        <v>0</v>
      </c>
      <c r="R1200" s="41">
        <f t="shared" si="110"/>
        <v>0</v>
      </c>
    </row>
    <row r="1201" spans="3:18" x14ac:dyDescent="0.25">
      <c r="C1201" s="21" t="s">
        <v>1147</v>
      </c>
      <c r="E1201" s="41">
        <v>0</v>
      </c>
      <c r="F1201" s="41">
        <v>0</v>
      </c>
      <c r="G1201" s="41">
        <v>0</v>
      </c>
      <c r="K1201" s="34">
        <v>6341.86</v>
      </c>
      <c r="N1201" s="21" t="str">
        <f t="shared" si="107"/>
        <v>Fondo de Inversión "Opportunity Fund" Renta Fija USD</v>
      </c>
      <c r="O1201" s="65"/>
      <c r="P1201" s="40">
        <f t="shared" si="108"/>
        <v>0</v>
      </c>
      <c r="Q1201" s="45">
        <f t="shared" si="109"/>
        <v>0</v>
      </c>
      <c r="R1201" s="41">
        <f t="shared" si="110"/>
        <v>0</v>
      </c>
    </row>
    <row r="1202" spans="3:18" x14ac:dyDescent="0.25">
      <c r="C1202" s="21" t="s">
        <v>1148</v>
      </c>
      <c r="E1202" s="41">
        <v>0</v>
      </c>
      <c r="F1202" s="41">
        <v>0</v>
      </c>
      <c r="G1202" s="41">
        <v>0</v>
      </c>
      <c r="K1202" s="34">
        <v>6341.86</v>
      </c>
      <c r="N1202" s="21" t="str">
        <f t="shared" si="107"/>
        <v>Fideicomiso de Títularización de Cartera de Crédito Emprendimientos Urunaga S.A.</v>
      </c>
      <c r="O1202" s="65"/>
      <c r="P1202" s="40">
        <f t="shared" si="108"/>
        <v>0</v>
      </c>
      <c r="Q1202" s="45">
        <f t="shared" si="109"/>
        <v>0</v>
      </c>
      <c r="R1202" s="41">
        <f t="shared" si="110"/>
        <v>0</v>
      </c>
    </row>
    <row r="1203" spans="3:18" x14ac:dyDescent="0.25">
      <c r="C1203" s="21" t="s">
        <v>1149</v>
      </c>
      <c r="E1203" s="41">
        <v>0</v>
      </c>
      <c r="F1203" s="41">
        <v>0</v>
      </c>
      <c r="G1203" s="41">
        <v>0</v>
      </c>
      <c r="K1203" s="34">
        <v>6341.86</v>
      </c>
      <c r="N1203" s="21" t="str">
        <f t="shared" si="107"/>
        <v>Fideicomiso de Títularización de Cartera de Crédito Stilo Hogar 02 PEG G1</v>
      </c>
      <c r="O1203" s="65"/>
      <c r="P1203" s="40">
        <f t="shared" si="108"/>
        <v>0</v>
      </c>
      <c r="Q1203" s="45">
        <f t="shared" si="109"/>
        <v>0</v>
      </c>
      <c r="R1203" s="41">
        <f t="shared" si="110"/>
        <v>0</v>
      </c>
    </row>
    <row r="1204" spans="3:18" x14ac:dyDescent="0.25">
      <c r="C1204" s="21" t="s">
        <v>1150</v>
      </c>
      <c r="E1204" s="41">
        <v>0</v>
      </c>
      <c r="F1204" s="41">
        <v>0</v>
      </c>
      <c r="G1204" s="41">
        <v>0</v>
      </c>
      <c r="K1204" s="34">
        <v>6341.86</v>
      </c>
      <c r="N1204" s="21" t="str">
        <f t="shared" si="107"/>
        <v>Fideicomiso de Titularización de Flujo Futuro de Caja e Inventario PCIZZI, ARMAZEN CENTRAL, NAVE SHOP 01.</v>
      </c>
      <c r="O1204" s="65"/>
      <c r="P1204" s="40">
        <f t="shared" si="108"/>
        <v>0</v>
      </c>
      <c r="Q1204" s="45">
        <f t="shared" si="109"/>
        <v>0</v>
      </c>
      <c r="R1204" s="41">
        <f t="shared" si="110"/>
        <v>0</v>
      </c>
    </row>
    <row r="1205" spans="3:18" x14ac:dyDescent="0.25">
      <c r="C1205" s="21" t="s">
        <v>1151</v>
      </c>
      <c r="E1205" s="41">
        <v>0</v>
      </c>
      <c r="F1205" s="41">
        <v>0</v>
      </c>
      <c r="G1205" s="41">
        <v>0</v>
      </c>
      <c r="K1205" s="34">
        <v>6341.86</v>
      </c>
      <c r="N1205" s="21" t="str">
        <f t="shared" si="107"/>
        <v>Fideicomiso Irrevocable de Titularización de Flujos Futuros de Caja Servicios Rápidos del Paraguay S.A. - Hanseatica B.</v>
      </c>
      <c r="O1205" s="65"/>
      <c r="P1205" s="40">
        <f t="shared" si="108"/>
        <v>0</v>
      </c>
      <c r="Q1205" s="45">
        <f t="shared" si="109"/>
        <v>0</v>
      </c>
      <c r="R1205" s="41">
        <f t="shared" si="110"/>
        <v>0</v>
      </c>
    </row>
    <row r="1206" spans="3:18" x14ac:dyDescent="0.25">
      <c r="C1206" s="21" t="s">
        <v>1152</v>
      </c>
      <c r="E1206" s="41">
        <v>0</v>
      </c>
      <c r="F1206" s="41">
        <v>0</v>
      </c>
      <c r="G1206" s="41">
        <v>0</v>
      </c>
      <c r="K1206" s="34">
        <v>6341.86</v>
      </c>
      <c r="N1206" s="21" t="str">
        <f t="shared" si="107"/>
        <v>Fideicomiso Irrevocable de Titularización de Flujos Futuros de Caja Servicios Rápidos del Paraguay S.A. - Hanseatica C.</v>
      </c>
      <c r="O1206" s="65"/>
      <c r="P1206" s="40">
        <f t="shared" si="108"/>
        <v>0</v>
      </c>
      <c r="Q1206" s="45">
        <f t="shared" si="109"/>
        <v>0</v>
      </c>
      <c r="R1206" s="41">
        <f t="shared" si="110"/>
        <v>0</v>
      </c>
    </row>
    <row r="1207" spans="3:18" x14ac:dyDescent="0.25">
      <c r="C1207" s="21" t="s">
        <v>1153</v>
      </c>
      <c r="E1207" s="41">
        <v>0</v>
      </c>
      <c r="F1207" s="41">
        <v>0</v>
      </c>
      <c r="G1207" s="41">
        <v>0</v>
      </c>
      <c r="K1207" s="34">
        <v>6341.86</v>
      </c>
      <c r="N1207" s="21" t="str">
        <f t="shared" si="107"/>
        <v>Fideicomiso Irrevocable de Titularización de Flujos Futuros de Caja y Activos de PRV Stores PY S.A. y PRV Properties PY S.A. - Citymarket A</v>
      </c>
      <c r="O1207" s="65"/>
      <c r="P1207" s="40">
        <f t="shared" si="108"/>
        <v>0</v>
      </c>
      <c r="Q1207" s="45">
        <f t="shared" si="109"/>
        <v>0</v>
      </c>
      <c r="R1207" s="41">
        <f t="shared" si="110"/>
        <v>0</v>
      </c>
    </row>
    <row r="1208" spans="3:18" x14ac:dyDescent="0.25">
      <c r="C1208" s="21" t="s">
        <v>1154</v>
      </c>
      <c r="E1208" s="41">
        <v>0</v>
      </c>
      <c r="F1208" s="41">
        <v>0</v>
      </c>
      <c r="G1208" s="41">
        <v>0</v>
      </c>
      <c r="K1208" s="34">
        <v>6341.86</v>
      </c>
      <c r="N1208" s="21" t="str">
        <f t="shared" si="107"/>
        <v>Fideicomiso La Susana</v>
      </c>
      <c r="O1208" s="65"/>
      <c r="P1208" s="40">
        <f t="shared" si="108"/>
        <v>0</v>
      </c>
      <c r="Q1208" s="45">
        <f t="shared" si="109"/>
        <v>0</v>
      </c>
      <c r="R1208" s="41">
        <f t="shared" si="110"/>
        <v>0</v>
      </c>
    </row>
    <row r="1209" spans="3:18" x14ac:dyDescent="0.25">
      <c r="C1209" s="21" t="s">
        <v>1155</v>
      </c>
      <c r="E1209" s="41">
        <v>0</v>
      </c>
      <c r="F1209" s="41">
        <v>0</v>
      </c>
      <c r="G1209" s="41">
        <v>0</v>
      </c>
      <c r="K1209" s="34">
        <v>6341.86</v>
      </c>
      <c r="N1209" s="21" t="str">
        <f t="shared" si="107"/>
        <v>AGENCIA FINANCIERA DE DESARROLLO</v>
      </c>
      <c r="O1209" s="65"/>
      <c r="P1209" s="40">
        <f t="shared" si="108"/>
        <v>0</v>
      </c>
      <c r="Q1209" s="45">
        <f t="shared" si="109"/>
        <v>0</v>
      </c>
      <c r="R1209" s="41">
        <f t="shared" si="110"/>
        <v>0</v>
      </c>
    </row>
    <row r="1210" spans="3:18" x14ac:dyDescent="0.25">
      <c r="C1210" s="21" t="s">
        <v>422</v>
      </c>
      <c r="E1210" s="41">
        <v>0</v>
      </c>
      <c r="F1210" s="41">
        <v>0</v>
      </c>
      <c r="G1210" s="41">
        <v>0</v>
      </c>
      <c r="K1210" s="34">
        <v>6341.86</v>
      </c>
      <c r="N1210" s="21" t="str">
        <f t="shared" si="107"/>
        <v>BANCO ATLAS S.A.</v>
      </c>
      <c r="O1210" s="65"/>
      <c r="P1210" s="40">
        <f t="shared" si="108"/>
        <v>0</v>
      </c>
      <c r="Q1210" s="45">
        <f t="shared" si="109"/>
        <v>0</v>
      </c>
      <c r="R1210" s="41">
        <f t="shared" si="110"/>
        <v>0</v>
      </c>
    </row>
    <row r="1211" spans="3:18" x14ac:dyDescent="0.25">
      <c r="C1211" s="21" t="s">
        <v>1135</v>
      </c>
      <c r="E1211" s="41" t="s">
        <v>1172</v>
      </c>
      <c r="F1211" s="41" t="s">
        <v>8</v>
      </c>
      <c r="G1211" s="41">
        <v>23953000752</v>
      </c>
      <c r="K1211" s="34">
        <v>6341.86</v>
      </c>
      <c r="N1211" s="21" t="str">
        <f t="shared" si="107"/>
        <v>BANCO CONTINENTAL S.A.E.C.A.</v>
      </c>
      <c r="O1211" s="65"/>
      <c r="P1211" s="45" t="str">
        <f t="shared" si="109"/>
        <v>n,d,</v>
      </c>
      <c r="Q1211" s="45" t="str">
        <f t="shared" si="109"/>
        <v>n.d.</v>
      </c>
      <c r="R1211" s="41">
        <f t="shared" si="110"/>
        <v>3776967.7589855343</v>
      </c>
    </row>
    <row r="1212" spans="3:18" x14ac:dyDescent="0.25">
      <c r="C1212" s="21" t="s">
        <v>1141</v>
      </c>
      <c r="E1212" s="41">
        <v>0</v>
      </c>
      <c r="F1212" s="41">
        <v>0</v>
      </c>
      <c r="G1212" s="41">
        <v>0</v>
      </c>
      <c r="K1212" s="34">
        <v>6341.86</v>
      </c>
      <c r="N1212" s="21" t="str">
        <f t="shared" si="107"/>
        <v>BANCO FAMILIAR S.A.E.C.A.</v>
      </c>
      <c r="O1212" s="65"/>
      <c r="P1212" s="40">
        <f t="shared" si="108"/>
        <v>0</v>
      </c>
      <c r="Q1212" s="45">
        <f t="shared" si="109"/>
        <v>0</v>
      </c>
      <c r="R1212" s="41">
        <f t="shared" si="110"/>
        <v>0</v>
      </c>
    </row>
    <row r="1213" spans="3:18" x14ac:dyDescent="0.25">
      <c r="C1213" s="21" t="s">
        <v>1136</v>
      </c>
      <c r="E1213" s="41" t="s">
        <v>8</v>
      </c>
      <c r="F1213" s="41" t="s">
        <v>8</v>
      </c>
      <c r="G1213" s="41">
        <v>3854243500</v>
      </c>
      <c r="K1213" s="34">
        <v>6341.86</v>
      </c>
      <c r="N1213" s="21" t="str">
        <f t="shared" si="107"/>
        <v>BANCO REGIONAL S.A.E.C.A.</v>
      </c>
      <c r="O1213" s="65"/>
      <c r="P1213" s="45" t="str">
        <f t="shared" si="109"/>
        <v>n.d.</v>
      </c>
      <c r="Q1213" s="45" t="str">
        <f t="shared" si="109"/>
        <v>n.d.</v>
      </c>
      <c r="R1213" s="41">
        <f t="shared" si="110"/>
        <v>607746.5443891855</v>
      </c>
    </row>
    <row r="1214" spans="3:18" x14ac:dyDescent="0.25">
      <c r="C1214" s="21" t="s">
        <v>394</v>
      </c>
      <c r="E1214" s="41">
        <v>0</v>
      </c>
      <c r="F1214" s="41">
        <v>0</v>
      </c>
      <c r="G1214" s="41">
        <v>0</v>
      </c>
      <c r="K1214" s="34">
        <v>6341.86</v>
      </c>
      <c r="N1214" s="21" t="str">
        <f t="shared" si="107"/>
        <v>BANCOP S.A.</v>
      </c>
      <c r="O1214" s="65"/>
      <c r="P1214" s="40">
        <f t="shared" si="108"/>
        <v>0</v>
      </c>
      <c r="Q1214" s="45">
        <f t="shared" si="109"/>
        <v>0</v>
      </c>
      <c r="R1214" s="41">
        <f t="shared" si="110"/>
        <v>0</v>
      </c>
    </row>
    <row r="1215" spans="3:18" x14ac:dyDescent="0.25">
      <c r="C1215" s="21" t="s">
        <v>371</v>
      </c>
      <c r="E1215" s="41">
        <v>0</v>
      </c>
      <c r="F1215" s="41">
        <v>0</v>
      </c>
      <c r="G1215" s="41">
        <v>0</v>
      </c>
      <c r="K1215" s="34">
        <v>6341.86</v>
      </c>
      <c r="N1215" s="21" t="str">
        <f t="shared" si="107"/>
        <v>BEPSA DEL PARAGUAY S.A.E.C.A.</v>
      </c>
      <c r="O1215" s="65"/>
      <c r="P1215" s="40">
        <f t="shared" si="108"/>
        <v>0</v>
      </c>
      <c r="Q1215" s="45">
        <f t="shared" si="109"/>
        <v>0</v>
      </c>
      <c r="R1215" s="41">
        <f t="shared" si="110"/>
        <v>0</v>
      </c>
    </row>
    <row r="1216" spans="3:18" x14ac:dyDescent="0.25">
      <c r="C1216" s="21" t="s">
        <v>395</v>
      </c>
      <c r="E1216" s="41">
        <v>0</v>
      </c>
      <c r="F1216" s="41">
        <v>0</v>
      </c>
      <c r="G1216" s="41">
        <v>0</v>
      </c>
      <c r="K1216" s="34">
        <v>6341.86</v>
      </c>
      <c r="N1216" s="21" t="str">
        <f t="shared" si="107"/>
        <v>BIEDERMANN PUBLICIDAD S.A.</v>
      </c>
      <c r="O1216" s="65"/>
      <c r="P1216" s="40">
        <f t="shared" si="108"/>
        <v>0</v>
      </c>
      <c r="Q1216" s="45">
        <f t="shared" si="109"/>
        <v>0</v>
      </c>
      <c r="R1216" s="41">
        <f t="shared" si="110"/>
        <v>0</v>
      </c>
    </row>
    <row r="1217" spans="3:18" x14ac:dyDescent="0.25">
      <c r="C1217" s="21" t="s">
        <v>398</v>
      </c>
      <c r="E1217" s="41">
        <v>0</v>
      </c>
      <c r="F1217" s="41">
        <v>0</v>
      </c>
      <c r="G1217" s="41">
        <v>0</v>
      </c>
      <c r="K1217" s="34">
        <v>6341.86</v>
      </c>
      <c r="N1217" s="21" t="str">
        <f t="shared" si="107"/>
        <v>CHACOMER S.A.E.</v>
      </c>
      <c r="O1217" s="65"/>
      <c r="P1217" s="40">
        <f t="shared" si="108"/>
        <v>0</v>
      </c>
      <c r="Q1217" s="45">
        <f t="shared" si="109"/>
        <v>0</v>
      </c>
      <c r="R1217" s="41">
        <f t="shared" si="110"/>
        <v>0</v>
      </c>
    </row>
    <row r="1218" spans="3:18" x14ac:dyDescent="0.25">
      <c r="C1218" s="21" t="s">
        <v>379</v>
      </c>
      <c r="E1218" s="41">
        <v>0</v>
      </c>
      <c r="F1218" s="41">
        <v>0</v>
      </c>
      <c r="G1218" s="41">
        <v>0</v>
      </c>
      <c r="K1218" s="34">
        <v>6341.86</v>
      </c>
      <c r="N1218" s="21" t="str">
        <f t="shared" si="107"/>
        <v>COLONIZADORA SAN AGUSTIN S.A.E.C.A.</v>
      </c>
      <c r="O1218" s="65"/>
      <c r="P1218" s="40">
        <f t="shared" si="108"/>
        <v>0</v>
      </c>
      <c r="Q1218" s="45">
        <f t="shared" si="109"/>
        <v>0</v>
      </c>
      <c r="R1218" s="41">
        <f t="shared" si="110"/>
        <v>0</v>
      </c>
    </row>
    <row r="1219" spans="3:18" x14ac:dyDescent="0.25">
      <c r="C1219" s="21" t="s">
        <v>375</v>
      </c>
      <c r="E1219" s="41">
        <v>0</v>
      </c>
      <c r="F1219" s="41">
        <v>0</v>
      </c>
      <c r="G1219" s="41">
        <v>0</v>
      </c>
      <c r="K1219" s="34">
        <v>6341.86</v>
      </c>
      <c r="N1219" s="21" t="str">
        <f t="shared" si="107"/>
        <v>DATA SYSTEMS S.A.E.C.A.</v>
      </c>
      <c r="O1219" s="65"/>
      <c r="P1219" s="40">
        <f t="shared" si="108"/>
        <v>0</v>
      </c>
      <c r="Q1219" s="45">
        <f t="shared" si="109"/>
        <v>0</v>
      </c>
      <c r="R1219" s="41">
        <f t="shared" si="110"/>
        <v>0</v>
      </c>
    </row>
    <row r="1220" spans="3:18" x14ac:dyDescent="0.25">
      <c r="C1220" s="21" t="s">
        <v>404</v>
      </c>
      <c r="E1220" s="41">
        <v>0</v>
      </c>
      <c r="F1220" s="41">
        <v>0</v>
      </c>
      <c r="G1220" s="41">
        <v>0</v>
      </c>
      <c r="K1220" s="34">
        <v>6341.86</v>
      </c>
      <c r="N1220" s="21" t="str">
        <f t="shared" si="107"/>
        <v>EMSA INMOBILIARIA S.A.</v>
      </c>
      <c r="O1220" s="65"/>
      <c r="P1220" s="40">
        <f t="shared" si="108"/>
        <v>0</v>
      </c>
      <c r="Q1220" s="45">
        <f t="shared" si="109"/>
        <v>0</v>
      </c>
      <c r="R1220" s="41">
        <f t="shared" si="110"/>
        <v>0</v>
      </c>
    </row>
    <row r="1221" spans="3:18" x14ac:dyDescent="0.25">
      <c r="C1221" s="21" t="s">
        <v>1156</v>
      </c>
      <c r="E1221" s="41">
        <v>0</v>
      </c>
      <c r="F1221" s="41">
        <v>0</v>
      </c>
      <c r="G1221" s="41">
        <v>0</v>
      </c>
      <c r="K1221" s="34">
        <v>6341.86</v>
      </c>
      <c r="N1221" s="21" t="str">
        <f t="shared" si="107"/>
        <v>FIDEICOMISO CIDESA B</v>
      </c>
      <c r="O1221" s="65"/>
      <c r="P1221" s="40">
        <f t="shared" si="108"/>
        <v>0</v>
      </c>
      <c r="Q1221" s="45">
        <f t="shared" si="109"/>
        <v>0</v>
      </c>
      <c r="R1221" s="41">
        <f t="shared" si="110"/>
        <v>0</v>
      </c>
    </row>
    <row r="1222" spans="3:18" x14ac:dyDescent="0.25">
      <c r="C1222" s="21" t="s">
        <v>1157</v>
      </c>
      <c r="E1222" s="41">
        <v>0</v>
      </c>
      <c r="F1222" s="41">
        <v>0</v>
      </c>
      <c r="G1222" s="41">
        <v>0</v>
      </c>
      <c r="K1222" s="34">
        <v>6341.86</v>
      </c>
      <c r="N1222" s="21" t="str">
        <f t="shared" si="107"/>
        <v>FIDEICOMISO CSA 01</v>
      </c>
      <c r="O1222" s="65"/>
      <c r="P1222" s="40">
        <f t="shared" si="108"/>
        <v>0</v>
      </c>
      <c r="Q1222" s="45">
        <f t="shared" si="109"/>
        <v>0</v>
      </c>
      <c r="R1222" s="41">
        <f t="shared" si="110"/>
        <v>0</v>
      </c>
    </row>
    <row r="1223" spans="3:18" x14ac:dyDescent="0.25">
      <c r="C1223" s="21" t="s">
        <v>1158</v>
      </c>
      <c r="E1223" s="41">
        <v>0</v>
      </c>
      <c r="F1223" s="41">
        <v>0</v>
      </c>
      <c r="G1223" s="41">
        <v>0</v>
      </c>
      <c r="K1223" s="34">
        <v>6341.86</v>
      </c>
      <c r="N1223" s="21" t="str">
        <f t="shared" si="107"/>
        <v>FIDEICOMISO IRREVOCABLE DE TITULARIZACION DE FLUJOS FUTUROS DE CAJA Y ACTIVOS CITYMARKET A</v>
      </c>
      <c r="O1223" s="65"/>
      <c r="P1223" s="40">
        <f t="shared" si="108"/>
        <v>0</v>
      </c>
      <c r="Q1223" s="45">
        <f t="shared" si="109"/>
        <v>0</v>
      </c>
      <c r="R1223" s="41">
        <f t="shared" si="110"/>
        <v>0</v>
      </c>
    </row>
    <row r="1224" spans="3:18" x14ac:dyDescent="0.25">
      <c r="C1224" s="21" t="s">
        <v>1159</v>
      </c>
      <c r="E1224" s="41">
        <v>0</v>
      </c>
      <c r="F1224" s="41">
        <v>0</v>
      </c>
      <c r="G1224" s="41">
        <v>0</v>
      </c>
      <c r="K1224" s="34">
        <v>6341.86</v>
      </c>
      <c r="N1224" s="21" t="str">
        <f t="shared" si="107"/>
        <v>FIDEICOMISO LA SUSANA</v>
      </c>
      <c r="O1224" s="65"/>
      <c r="P1224" s="40">
        <f t="shared" si="108"/>
        <v>0</v>
      </c>
      <c r="Q1224" s="45">
        <f t="shared" si="109"/>
        <v>0</v>
      </c>
      <c r="R1224" s="41">
        <f t="shared" si="110"/>
        <v>0</v>
      </c>
    </row>
    <row r="1225" spans="3:18" x14ac:dyDescent="0.25">
      <c r="C1225" s="21" t="s">
        <v>1160</v>
      </c>
      <c r="E1225" s="41">
        <v>0</v>
      </c>
      <c r="F1225" s="41">
        <v>0</v>
      </c>
      <c r="G1225" s="41">
        <v>0</v>
      </c>
      <c r="K1225" s="34">
        <v>6341.86</v>
      </c>
      <c r="N1225" s="21" t="str">
        <f t="shared" si="107"/>
        <v>FIDEICOMISO SERV. RAPIDOS DEL PARAGUAY-HANSEATICA B</v>
      </c>
      <c r="O1225" s="65"/>
      <c r="P1225" s="40">
        <f t="shared" si="108"/>
        <v>0</v>
      </c>
      <c r="Q1225" s="45">
        <f t="shared" si="109"/>
        <v>0</v>
      </c>
      <c r="R1225" s="41">
        <f t="shared" si="110"/>
        <v>0</v>
      </c>
    </row>
    <row r="1226" spans="3:18" x14ac:dyDescent="0.25">
      <c r="C1226" s="21" t="s">
        <v>1161</v>
      </c>
      <c r="E1226" s="41">
        <v>0</v>
      </c>
      <c r="F1226" s="41">
        <v>0</v>
      </c>
      <c r="G1226" s="41">
        <v>0</v>
      </c>
      <c r="K1226" s="34">
        <v>6341.86</v>
      </c>
      <c r="N1226" s="21" t="str">
        <f t="shared" si="107"/>
        <v>FIDEICOMISO STILO HOGAR 02</v>
      </c>
      <c r="O1226" s="65"/>
      <c r="P1226" s="40">
        <f t="shared" si="108"/>
        <v>0</v>
      </c>
      <c r="Q1226" s="45">
        <f t="shared" si="109"/>
        <v>0</v>
      </c>
      <c r="R1226" s="41">
        <f t="shared" si="110"/>
        <v>0</v>
      </c>
    </row>
    <row r="1227" spans="3:18" x14ac:dyDescent="0.25">
      <c r="C1227" s="21" t="s">
        <v>360</v>
      </c>
      <c r="E1227" s="41">
        <v>0</v>
      </c>
      <c r="F1227" s="41">
        <v>0</v>
      </c>
      <c r="G1227" s="41">
        <v>0</v>
      </c>
      <c r="K1227" s="34">
        <v>6341.86</v>
      </c>
      <c r="N1227" s="21" t="str">
        <f t="shared" si="107"/>
        <v>FINANCIERA EL COMERCIO S.A.E.C.A.</v>
      </c>
      <c r="O1227" s="65"/>
      <c r="P1227" s="40">
        <f t="shared" si="108"/>
        <v>0</v>
      </c>
      <c r="Q1227" s="45">
        <f t="shared" si="109"/>
        <v>0</v>
      </c>
      <c r="R1227" s="41">
        <f t="shared" si="110"/>
        <v>0</v>
      </c>
    </row>
    <row r="1228" spans="3:18" x14ac:dyDescent="0.25">
      <c r="C1228" s="21" t="s">
        <v>1140</v>
      </c>
      <c r="E1228" s="41">
        <v>0</v>
      </c>
      <c r="F1228" s="41">
        <v>0</v>
      </c>
      <c r="G1228" s="41">
        <v>0</v>
      </c>
      <c r="K1228" s="34">
        <v>6341.86</v>
      </c>
      <c r="N1228" s="21" t="str">
        <f t="shared" si="107"/>
        <v>FINANCIERA RÍO S.A.E.C.A.</v>
      </c>
      <c r="O1228" s="65"/>
      <c r="P1228" s="40">
        <f t="shared" si="108"/>
        <v>0</v>
      </c>
      <c r="Q1228" s="45">
        <f t="shared" si="109"/>
        <v>0</v>
      </c>
      <c r="R1228" s="41">
        <f t="shared" si="110"/>
        <v>0</v>
      </c>
    </row>
    <row r="1229" spans="3:18" x14ac:dyDescent="0.25">
      <c r="C1229" s="21" t="s">
        <v>388</v>
      </c>
      <c r="E1229" s="41">
        <v>0</v>
      </c>
      <c r="F1229" s="41">
        <v>0</v>
      </c>
      <c r="G1229" s="41">
        <v>0</v>
      </c>
      <c r="K1229" s="34">
        <v>6341.86</v>
      </c>
      <c r="N1229" s="21" t="str">
        <f t="shared" si="107"/>
        <v>FINEXPAR S.A.E.C.A.</v>
      </c>
      <c r="O1229" s="65"/>
      <c r="P1229" s="40">
        <f t="shared" si="108"/>
        <v>0</v>
      </c>
      <c r="Q1229" s="45">
        <f t="shared" si="109"/>
        <v>0</v>
      </c>
      <c r="R1229" s="41">
        <f t="shared" si="110"/>
        <v>0</v>
      </c>
    </row>
    <row r="1230" spans="3:18" x14ac:dyDescent="0.25">
      <c r="C1230" s="21" t="s">
        <v>1162</v>
      </c>
      <c r="E1230" s="41">
        <v>0</v>
      </c>
      <c r="F1230" s="41">
        <v>0</v>
      </c>
      <c r="G1230" s="41">
        <v>0</v>
      </c>
      <c r="K1230" s="34">
        <v>6341.86</v>
      </c>
      <c r="N1230" s="21" t="str">
        <f t="shared" si="107"/>
        <v>GRUPO INTERNACIONAL DE FINANZAS S.A.E.C.A.</v>
      </c>
      <c r="O1230" s="65"/>
      <c r="P1230" s="40">
        <f t="shared" si="108"/>
        <v>0</v>
      </c>
      <c r="Q1230" s="45">
        <f t="shared" si="109"/>
        <v>0</v>
      </c>
      <c r="R1230" s="41">
        <f t="shared" si="110"/>
        <v>0</v>
      </c>
    </row>
    <row r="1231" spans="3:18" x14ac:dyDescent="0.25">
      <c r="C1231" s="21" t="s">
        <v>407</v>
      </c>
      <c r="E1231" s="41">
        <v>0</v>
      </c>
      <c r="F1231" s="41">
        <v>0</v>
      </c>
      <c r="G1231" s="41">
        <v>0</v>
      </c>
      <c r="K1231" s="34">
        <v>6341.86</v>
      </c>
      <c r="N1231" s="21" t="str">
        <f t="shared" si="107"/>
        <v>IMPORT CENTER S.A.</v>
      </c>
      <c r="O1231" s="65"/>
      <c r="P1231" s="40">
        <f t="shared" si="108"/>
        <v>0</v>
      </c>
      <c r="Q1231" s="45">
        <f t="shared" si="109"/>
        <v>0</v>
      </c>
      <c r="R1231" s="41">
        <f t="shared" si="110"/>
        <v>0</v>
      </c>
    </row>
    <row r="1232" spans="3:18" x14ac:dyDescent="0.25">
      <c r="C1232" s="21" t="s">
        <v>380</v>
      </c>
      <c r="E1232" s="41">
        <v>0</v>
      </c>
      <c r="F1232" s="41">
        <v>0</v>
      </c>
      <c r="G1232" s="41">
        <v>0</v>
      </c>
      <c r="K1232" s="34">
        <v>6341.86</v>
      </c>
      <c r="N1232" s="21" t="str">
        <f t="shared" si="107"/>
        <v>INNOVARE S.A.E.C.A.</v>
      </c>
      <c r="O1232" s="65"/>
      <c r="P1232" s="40">
        <f t="shared" si="108"/>
        <v>0</v>
      </c>
      <c r="Q1232" s="45">
        <f t="shared" si="109"/>
        <v>0</v>
      </c>
      <c r="R1232" s="41">
        <f t="shared" si="110"/>
        <v>0</v>
      </c>
    </row>
    <row r="1233" spans="3:18" x14ac:dyDescent="0.25">
      <c r="C1233" s="21" t="s">
        <v>1163</v>
      </c>
      <c r="E1233" s="41">
        <v>0</v>
      </c>
      <c r="F1233" s="41">
        <v>0</v>
      </c>
      <c r="G1233" s="41">
        <v>0</v>
      </c>
      <c r="K1233" s="34">
        <v>6341.86</v>
      </c>
      <c r="N1233" s="21" t="str">
        <f t="shared" si="107"/>
        <v>INVESTOR ADMINISTRADORA DE FONDOS PATRIMONIALES DE INVERSIÓN S.A.</v>
      </c>
      <c r="O1233" s="65"/>
      <c r="P1233" s="40">
        <f t="shared" si="108"/>
        <v>0</v>
      </c>
      <c r="Q1233" s="45">
        <f t="shared" si="109"/>
        <v>0</v>
      </c>
      <c r="R1233" s="41">
        <f t="shared" si="110"/>
        <v>0</v>
      </c>
    </row>
    <row r="1234" spans="3:18" x14ac:dyDescent="0.25">
      <c r="C1234" s="21" t="s">
        <v>362</v>
      </c>
      <c r="E1234" s="41">
        <v>0</v>
      </c>
      <c r="F1234" s="41">
        <v>0</v>
      </c>
      <c r="G1234" s="41">
        <v>0</v>
      </c>
      <c r="K1234" s="34">
        <v>6341.86</v>
      </c>
      <c r="N1234" s="21" t="str">
        <f t="shared" si="107"/>
        <v>IZAGUIRRE BARRAIL INVERSORA S.A.E.C.A.</v>
      </c>
      <c r="O1234" s="65"/>
      <c r="P1234" s="40">
        <f t="shared" si="108"/>
        <v>0</v>
      </c>
      <c r="Q1234" s="45">
        <f t="shared" si="109"/>
        <v>0</v>
      </c>
      <c r="R1234" s="41">
        <f t="shared" si="110"/>
        <v>0</v>
      </c>
    </row>
    <row r="1235" spans="3:18" x14ac:dyDescent="0.25">
      <c r="C1235" s="21" t="s">
        <v>1164</v>
      </c>
      <c r="E1235" s="41">
        <v>0</v>
      </c>
      <c r="F1235" s="41">
        <v>0</v>
      </c>
      <c r="G1235" s="41">
        <v>0</v>
      </c>
      <c r="K1235" s="34">
        <v>6341.86</v>
      </c>
      <c r="N1235" s="21" t="str">
        <f t="shared" si="107"/>
        <v>LC RISK MANAGEMENT S.A.E.C.A.</v>
      </c>
      <c r="O1235" s="65"/>
      <c r="P1235" s="40">
        <f t="shared" si="108"/>
        <v>0</v>
      </c>
      <c r="Q1235" s="45">
        <f t="shared" si="109"/>
        <v>0</v>
      </c>
      <c r="R1235" s="41">
        <f t="shared" si="110"/>
        <v>0</v>
      </c>
    </row>
    <row r="1236" spans="3:18" x14ac:dyDescent="0.25">
      <c r="C1236" s="21" t="s">
        <v>409</v>
      </c>
      <c r="E1236" s="41">
        <v>0</v>
      </c>
      <c r="F1236" s="41">
        <v>0</v>
      </c>
      <c r="G1236" s="41">
        <v>0</v>
      </c>
      <c r="K1236" s="34">
        <v>6341.86</v>
      </c>
      <c r="N1236" s="21" t="str">
        <f t="shared" si="107"/>
        <v>MERCOTEC S.A.E.</v>
      </c>
      <c r="O1236" s="65"/>
      <c r="P1236" s="40">
        <f t="shared" si="108"/>
        <v>0</v>
      </c>
      <c r="Q1236" s="45">
        <f t="shared" si="109"/>
        <v>0</v>
      </c>
      <c r="R1236" s="41">
        <f t="shared" si="110"/>
        <v>0</v>
      </c>
    </row>
    <row r="1237" spans="3:18" x14ac:dyDescent="0.25">
      <c r="C1237" s="21" t="s">
        <v>1165</v>
      </c>
      <c r="E1237" s="41">
        <v>0</v>
      </c>
      <c r="F1237" s="41">
        <v>0</v>
      </c>
      <c r="G1237" s="41">
        <v>0</v>
      </c>
      <c r="K1237" s="34">
        <v>6341.86</v>
      </c>
      <c r="N1237" s="21" t="str">
        <f t="shared" si="107"/>
        <v>MINISTERIO DE HACIENDA</v>
      </c>
      <c r="O1237" s="65"/>
      <c r="P1237" s="40">
        <f t="shared" si="108"/>
        <v>0</v>
      </c>
      <c r="Q1237" s="45">
        <f t="shared" si="109"/>
        <v>0</v>
      </c>
      <c r="R1237" s="41">
        <f t="shared" si="110"/>
        <v>0</v>
      </c>
    </row>
    <row r="1238" spans="3:18" x14ac:dyDescent="0.25">
      <c r="C1238" s="21" t="s">
        <v>1166</v>
      </c>
      <c r="E1238" s="41">
        <v>0</v>
      </c>
      <c r="F1238" s="41">
        <v>0</v>
      </c>
      <c r="G1238" s="41">
        <v>0</v>
      </c>
      <c r="K1238" s="34">
        <v>6341.86</v>
      </c>
      <c r="N1238" s="21" t="str">
        <f t="shared" si="107"/>
        <v>MUNICIPALIDAD DE ASUNCIÓN</v>
      </c>
      <c r="O1238" s="65"/>
      <c r="P1238" s="40">
        <f t="shared" si="108"/>
        <v>0</v>
      </c>
      <c r="Q1238" s="45">
        <f t="shared" si="109"/>
        <v>0</v>
      </c>
      <c r="R1238" s="41">
        <f t="shared" si="110"/>
        <v>0</v>
      </c>
    </row>
    <row r="1239" spans="3:18" x14ac:dyDescent="0.25">
      <c r="C1239" s="21" t="s">
        <v>1167</v>
      </c>
      <c r="E1239" s="41">
        <v>0</v>
      </c>
      <c r="F1239" s="41">
        <v>0</v>
      </c>
      <c r="G1239" s="41">
        <v>0</v>
      </c>
      <c r="K1239" s="34">
        <v>6341.86</v>
      </c>
      <c r="N1239" s="21" t="str">
        <f t="shared" si="107"/>
        <v>MUNICIPALIDAD DE CIUDAD DEL ESTE</v>
      </c>
      <c r="O1239" s="65"/>
      <c r="P1239" s="40">
        <f t="shared" si="108"/>
        <v>0</v>
      </c>
      <c r="Q1239" s="45">
        <f t="shared" si="109"/>
        <v>0</v>
      </c>
      <c r="R1239" s="41">
        <f t="shared" si="110"/>
        <v>0</v>
      </c>
    </row>
    <row r="1240" spans="3:18" x14ac:dyDescent="0.25">
      <c r="C1240" s="21" t="s">
        <v>1168</v>
      </c>
      <c r="E1240" s="41">
        <v>0</v>
      </c>
      <c r="F1240" s="41">
        <v>0</v>
      </c>
      <c r="G1240" s="41">
        <v>0</v>
      </c>
      <c r="K1240" s="34">
        <v>6341.86</v>
      </c>
      <c r="N1240" s="21" t="str">
        <f t="shared" si="107"/>
        <v>MUNICIPALIDAD DE VILLARRICA</v>
      </c>
      <c r="O1240" s="65"/>
      <c r="P1240" s="40">
        <f t="shared" si="108"/>
        <v>0</v>
      </c>
      <c r="Q1240" s="45">
        <f t="shared" si="109"/>
        <v>0</v>
      </c>
      <c r="R1240" s="41">
        <f t="shared" si="110"/>
        <v>0</v>
      </c>
    </row>
    <row r="1241" spans="3:18" x14ac:dyDescent="0.25">
      <c r="C1241" s="21" t="s">
        <v>421</v>
      </c>
      <c r="E1241" s="41">
        <v>0</v>
      </c>
      <c r="F1241" s="41">
        <v>0</v>
      </c>
      <c r="G1241" s="41">
        <v>0</v>
      </c>
      <c r="K1241" s="34">
        <v>6341.86</v>
      </c>
      <c r="N1241" s="21" t="str">
        <f t="shared" si="107"/>
        <v>PENNER AUTOMOTORES S.R.L.</v>
      </c>
      <c r="O1241" s="65"/>
      <c r="P1241" s="40">
        <f t="shared" si="108"/>
        <v>0</v>
      </c>
      <c r="Q1241" s="45">
        <f t="shared" si="109"/>
        <v>0</v>
      </c>
      <c r="R1241" s="41">
        <f t="shared" si="110"/>
        <v>0</v>
      </c>
    </row>
    <row r="1242" spans="3:18" x14ac:dyDescent="0.25">
      <c r="C1242" s="21" t="s">
        <v>411</v>
      </c>
      <c r="E1242" s="41">
        <v>0</v>
      </c>
      <c r="F1242" s="41">
        <v>0</v>
      </c>
      <c r="G1242" s="41">
        <v>0</v>
      </c>
      <c r="K1242" s="34">
        <v>6341.86</v>
      </c>
      <c r="N1242" s="21" t="str">
        <f t="shared" si="107"/>
        <v>PROYEC S.A.</v>
      </c>
      <c r="O1242" s="65"/>
      <c r="P1242" s="40">
        <f t="shared" si="108"/>
        <v>0</v>
      </c>
      <c r="Q1242" s="45">
        <f t="shared" si="109"/>
        <v>0</v>
      </c>
      <c r="R1242" s="41">
        <f t="shared" si="110"/>
        <v>0</v>
      </c>
    </row>
    <row r="1243" spans="3:18" x14ac:dyDescent="0.25">
      <c r="C1243" s="21" t="s">
        <v>412</v>
      </c>
      <c r="E1243" s="41">
        <v>0</v>
      </c>
      <c r="F1243" s="41">
        <v>0</v>
      </c>
      <c r="G1243" s="41">
        <v>0</v>
      </c>
      <c r="K1243" s="34">
        <v>6341.86</v>
      </c>
      <c r="N1243" s="21" t="str">
        <f t="shared" si="107"/>
        <v>RECTORA S.A.E.</v>
      </c>
      <c r="O1243" s="65"/>
      <c r="P1243" s="40">
        <f t="shared" si="108"/>
        <v>0</v>
      </c>
      <c r="Q1243" s="45">
        <f t="shared" si="109"/>
        <v>0</v>
      </c>
      <c r="R1243" s="41">
        <f t="shared" si="110"/>
        <v>0</v>
      </c>
    </row>
    <row r="1244" spans="3:18" x14ac:dyDescent="0.25">
      <c r="C1244" s="21" t="s">
        <v>413</v>
      </c>
      <c r="E1244" s="41">
        <v>0</v>
      </c>
      <c r="F1244" s="41">
        <v>0</v>
      </c>
      <c r="G1244" s="41">
        <v>0</v>
      </c>
      <c r="K1244" s="34">
        <v>6341.86</v>
      </c>
      <c r="N1244" s="21" t="str">
        <f t="shared" si="107"/>
        <v>RIEDER &amp; CÍA. S.A.C.I.</v>
      </c>
      <c r="O1244" s="65"/>
      <c r="P1244" s="40">
        <f t="shared" si="108"/>
        <v>0</v>
      </c>
      <c r="Q1244" s="45">
        <f t="shared" si="109"/>
        <v>0</v>
      </c>
      <c r="R1244" s="41">
        <f t="shared" si="110"/>
        <v>0</v>
      </c>
    </row>
    <row r="1245" spans="3:18" x14ac:dyDescent="0.25">
      <c r="C1245" s="21" t="s">
        <v>1169</v>
      </c>
      <c r="E1245" s="41">
        <v>0</v>
      </c>
      <c r="F1245" s="41">
        <v>0</v>
      </c>
      <c r="G1245" s="41">
        <v>0</v>
      </c>
      <c r="K1245" s="34">
        <v>6341.86</v>
      </c>
      <c r="N1245" s="21" t="str">
        <f t="shared" si="107"/>
        <v>SANITARIOS MATERSAN S.A.E.</v>
      </c>
      <c r="O1245" s="65"/>
      <c r="P1245" s="40">
        <f t="shared" si="108"/>
        <v>0</v>
      </c>
      <c r="Q1245" s="45">
        <f t="shared" si="109"/>
        <v>0</v>
      </c>
      <c r="R1245" s="41">
        <f t="shared" si="110"/>
        <v>0</v>
      </c>
    </row>
    <row r="1246" spans="3:18" x14ac:dyDescent="0.25">
      <c r="C1246" s="21" t="s">
        <v>368</v>
      </c>
      <c r="E1246" s="41">
        <v>0</v>
      </c>
      <c r="F1246" s="41">
        <v>0</v>
      </c>
      <c r="G1246" s="41">
        <v>0</v>
      </c>
      <c r="K1246" s="34">
        <v>6341.86</v>
      </c>
      <c r="N1246" s="21" t="str">
        <f t="shared" si="107"/>
        <v>SOLAR AHORRO Y FINANZAS S.A.E.C.A.</v>
      </c>
      <c r="O1246" s="65"/>
      <c r="P1246" s="40">
        <f t="shared" si="108"/>
        <v>0</v>
      </c>
      <c r="Q1246" s="45">
        <f t="shared" si="109"/>
        <v>0</v>
      </c>
      <c r="R1246" s="41">
        <f t="shared" si="110"/>
        <v>0</v>
      </c>
    </row>
    <row r="1247" spans="3:18" x14ac:dyDescent="0.25">
      <c r="C1247" s="21" t="s">
        <v>376</v>
      </c>
      <c r="E1247" s="41">
        <v>0</v>
      </c>
      <c r="F1247" s="41">
        <v>0</v>
      </c>
      <c r="G1247" s="41">
        <v>0</v>
      </c>
      <c r="K1247" s="34">
        <v>6341.86</v>
      </c>
      <c r="N1247" s="21" t="str">
        <f t="shared" ref="N1247:N1310" si="111">C1247</f>
        <v>TAPE RUVICHA S.A.E.C.A.</v>
      </c>
      <c r="O1247" s="65"/>
      <c r="P1247" s="40">
        <f t="shared" ref="P1247:P1252" si="112">E1247/K1247</f>
        <v>0</v>
      </c>
      <c r="Q1247" s="45">
        <f t="shared" ref="Q1247:R1252" si="113">F1247</f>
        <v>0</v>
      </c>
      <c r="R1247" s="41">
        <f t="shared" ref="R1247:R1250" si="114">G1247/K1247</f>
        <v>0</v>
      </c>
    </row>
    <row r="1248" spans="3:18" x14ac:dyDescent="0.25">
      <c r="C1248" s="21" t="s">
        <v>1170</v>
      </c>
      <c r="E1248" s="41">
        <v>7250000000</v>
      </c>
      <c r="F1248" s="41" t="s">
        <v>8</v>
      </c>
      <c r="G1248" s="41" t="s">
        <v>8</v>
      </c>
      <c r="K1248" s="34">
        <v>6341.86</v>
      </c>
      <c r="N1248" s="21" t="str">
        <f t="shared" si="111"/>
        <v>PROMOT.PYA.DE FINANCIAMIENTOS S.A.E.C.A.</v>
      </c>
      <c r="O1248" s="65"/>
      <c r="P1248" s="40">
        <f t="shared" si="112"/>
        <v>1143197.7369415283</v>
      </c>
      <c r="Q1248" s="45" t="str">
        <f t="shared" si="113"/>
        <v>n.d.</v>
      </c>
      <c r="R1248" s="45" t="str">
        <f t="shared" si="113"/>
        <v>n.d.</v>
      </c>
    </row>
    <row r="1249" spans="2:18" x14ac:dyDescent="0.25">
      <c r="C1249" s="21" t="s">
        <v>383</v>
      </c>
      <c r="E1249" s="41">
        <v>89726762220</v>
      </c>
      <c r="F1249" s="41" t="s">
        <v>8</v>
      </c>
      <c r="G1249" s="41">
        <v>7068206300</v>
      </c>
      <c r="K1249" s="34">
        <v>6341.86</v>
      </c>
      <c r="N1249" s="21" t="str">
        <f t="shared" si="111"/>
        <v>PASFIN S.A.E.C.A.</v>
      </c>
      <c r="O1249" s="65"/>
      <c r="P1249" s="40">
        <f t="shared" si="112"/>
        <v>14148335.381102705</v>
      </c>
      <c r="Q1249" s="45" t="str">
        <f t="shared" si="113"/>
        <v>n.d.</v>
      </c>
      <c r="R1249" s="41">
        <f t="shared" si="114"/>
        <v>1114532.0615718418</v>
      </c>
    </row>
    <row r="1250" spans="2:18" x14ac:dyDescent="0.25">
      <c r="C1250" s="21" t="s">
        <v>1171</v>
      </c>
      <c r="E1250" s="41">
        <v>19700575360</v>
      </c>
      <c r="F1250" s="41" t="s">
        <v>8</v>
      </c>
      <c r="G1250" s="41">
        <v>3687199200</v>
      </c>
      <c r="K1250" s="34">
        <v>6341.86</v>
      </c>
      <c r="N1250" s="21" t="str">
        <f t="shared" si="111"/>
        <v>CREDISOLUCIÓN S.A.E.C.A.</v>
      </c>
      <c r="O1250" s="65"/>
      <c r="P1250" s="40">
        <f t="shared" si="112"/>
        <v>3106434.9197238665</v>
      </c>
      <c r="Q1250" s="45" t="str">
        <f t="shared" si="113"/>
        <v>n.d.</v>
      </c>
      <c r="R1250" s="41">
        <f t="shared" si="114"/>
        <v>581406.59049553284</v>
      </c>
    </row>
    <row r="1251" spans="2:18" x14ac:dyDescent="0.25">
      <c r="B1251" s="60" t="s">
        <v>1173</v>
      </c>
      <c r="C1251" s="26"/>
      <c r="E1251" s="46"/>
      <c r="F1251" s="46"/>
      <c r="G1251" s="46"/>
      <c r="I1251" s="34" t="s">
        <v>1173</v>
      </c>
      <c r="M1251" s="60" t="s">
        <v>1173</v>
      </c>
      <c r="N1251" s="21"/>
      <c r="O1251" s="65"/>
      <c r="P1251" s="40"/>
      <c r="Q1251" s="45"/>
      <c r="R1251" s="41"/>
    </row>
    <row r="1252" spans="2:18" x14ac:dyDescent="0.25">
      <c r="C1252" s="21" t="s">
        <v>1174</v>
      </c>
      <c r="E1252" s="40">
        <v>81826232</v>
      </c>
      <c r="F1252" s="40">
        <f>K1252*R1252</f>
        <v>0</v>
      </c>
      <c r="G1252" s="46"/>
      <c r="K1252" s="34">
        <v>3.2574999999999998</v>
      </c>
      <c r="N1252" s="21" t="str">
        <f t="shared" si="111"/>
        <v>AFP HABITAT S.A. - COMMON SHARES</v>
      </c>
      <c r="O1252" s="65"/>
      <c r="P1252" s="40">
        <f t="shared" si="112"/>
        <v>25119334.458940908</v>
      </c>
      <c r="Q1252" s="45">
        <f t="shared" si="113"/>
        <v>0</v>
      </c>
      <c r="R1252" s="45">
        <v>0</v>
      </c>
    </row>
    <row r="1253" spans="2:18" x14ac:dyDescent="0.25">
      <c r="C1253" s="21" t="s">
        <v>1175</v>
      </c>
      <c r="E1253" s="40">
        <v>55467700</v>
      </c>
      <c r="F1253" s="40">
        <f t="shared" ref="F1253:F1316" si="115">K1253*R1253</f>
        <v>0</v>
      </c>
      <c r="G1253" s="46"/>
      <c r="K1253" s="34">
        <v>3.2574999999999998</v>
      </c>
      <c r="N1253" s="21" t="str">
        <f t="shared" si="111"/>
        <v>A.F.P. INTEGRA S.A. - COMMON SHARES</v>
      </c>
      <c r="O1253" s="65"/>
      <c r="P1253" s="40">
        <f t="shared" ref="P1253:P1316" si="116">E1253/K1253</f>
        <v>17027689.94627782</v>
      </c>
      <c r="Q1253" s="45">
        <f t="shared" ref="Q1253:Q1316" si="117">F1253</f>
        <v>0</v>
      </c>
      <c r="R1253" s="45">
        <v>0</v>
      </c>
    </row>
    <row r="1254" spans="2:18" x14ac:dyDescent="0.25">
      <c r="C1254" s="21" t="s">
        <v>1176</v>
      </c>
      <c r="E1254" s="40">
        <v>210392000</v>
      </c>
      <c r="F1254" s="40">
        <f t="shared" si="115"/>
        <v>0</v>
      </c>
      <c r="G1254" s="46"/>
      <c r="K1254" s="34">
        <v>3.2574999999999998</v>
      </c>
      <c r="N1254" s="21" t="str">
        <f t="shared" si="111"/>
        <v>PRIMA AFP S.A.  - COMMON SHARES</v>
      </c>
      <c r="O1254" s="65"/>
      <c r="P1254" s="40">
        <f t="shared" si="116"/>
        <v>64586953.184957795</v>
      </c>
      <c r="Q1254" s="45">
        <f t="shared" si="117"/>
        <v>0</v>
      </c>
      <c r="R1254" s="45">
        <v>0</v>
      </c>
    </row>
    <row r="1255" spans="2:18" x14ac:dyDescent="0.25">
      <c r="C1255" s="21" t="s">
        <v>1177</v>
      </c>
      <c r="E1255" s="40">
        <v>271227579</v>
      </c>
      <c r="F1255" s="40">
        <f t="shared" si="115"/>
        <v>0</v>
      </c>
      <c r="G1255" s="46"/>
      <c r="K1255" s="34">
        <v>3.2574999999999998</v>
      </c>
      <c r="N1255" s="21" t="str">
        <f t="shared" si="111"/>
        <v>PROFUTURO A.F.P. - COMMON SHARES</v>
      </c>
      <c r="O1255" s="21"/>
      <c r="P1255" s="40">
        <f t="shared" si="116"/>
        <v>83262495.471987724</v>
      </c>
      <c r="Q1255" s="45">
        <f t="shared" si="117"/>
        <v>0</v>
      </c>
      <c r="R1255" s="45">
        <v>0</v>
      </c>
    </row>
    <row r="1256" spans="2:18" x14ac:dyDescent="0.25">
      <c r="C1256" s="21" t="s">
        <v>1178</v>
      </c>
      <c r="E1256" s="40">
        <v>573578086</v>
      </c>
      <c r="F1256" s="40">
        <f t="shared" si="115"/>
        <v>0</v>
      </c>
      <c r="G1256" s="46"/>
      <c r="K1256" s="34">
        <v>3.2574999999999998</v>
      </c>
      <c r="N1256" s="21" t="str">
        <f t="shared" si="111"/>
        <v>CORPORACION FINANCIERA DE DESARROLLO S.A. - COFIDE - COMMON SHARES -C- SERIES</v>
      </c>
      <c r="O1256" s="21"/>
      <c r="P1256" s="40">
        <f t="shared" si="116"/>
        <v>176079228.24251726</v>
      </c>
      <c r="Q1256" s="45">
        <f t="shared" si="117"/>
        <v>0</v>
      </c>
      <c r="R1256" s="45">
        <v>0</v>
      </c>
    </row>
    <row r="1257" spans="2:18" x14ac:dyDescent="0.25">
      <c r="C1257" s="21" t="s">
        <v>1179</v>
      </c>
      <c r="E1257" s="40">
        <v>116168324</v>
      </c>
      <c r="F1257" s="40">
        <f t="shared" si="115"/>
        <v>0</v>
      </c>
      <c r="G1257" s="46"/>
      <c r="K1257" s="34">
        <v>3.2574999999999998</v>
      </c>
      <c r="N1257" s="21" t="str">
        <f t="shared" si="111"/>
        <v>BANCO AZTECA DEL PERU S.A.  - COMMON SHARES</v>
      </c>
      <c r="O1257" s="21"/>
      <c r="P1257" s="40">
        <f t="shared" si="116"/>
        <v>35661803.223330773</v>
      </c>
      <c r="Q1257" s="45">
        <f t="shared" si="117"/>
        <v>0</v>
      </c>
      <c r="R1257" s="45">
        <v>0</v>
      </c>
    </row>
    <row r="1258" spans="2:18" x14ac:dyDescent="0.25">
      <c r="C1258" s="21" t="s">
        <v>1180</v>
      </c>
      <c r="E1258" s="40">
        <v>20186268163</v>
      </c>
      <c r="F1258" s="40">
        <f t="shared" si="115"/>
        <v>161.56132025367501</v>
      </c>
      <c r="G1258" s="46"/>
      <c r="K1258" s="34">
        <v>3.2574999999999998</v>
      </c>
      <c r="N1258" s="21" t="str">
        <f t="shared" si="111"/>
        <v>BANCO BBVA PERU - COMMON SHARES</v>
      </c>
      <c r="O1258" s="21"/>
      <c r="P1258" s="40">
        <f t="shared" si="116"/>
        <v>6196858990.9439754</v>
      </c>
      <c r="Q1258" s="45">
        <f t="shared" si="117"/>
        <v>161.56132025367501</v>
      </c>
      <c r="R1258" s="45">
        <v>49.59672149</v>
      </c>
    </row>
    <row r="1259" spans="2:18" x14ac:dyDescent="0.25">
      <c r="C1259" s="21" t="s">
        <v>1181</v>
      </c>
      <c r="E1259" s="40">
        <v>277762107</v>
      </c>
      <c r="F1259" s="40">
        <f t="shared" si="115"/>
        <v>0</v>
      </c>
      <c r="G1259" s="46"/>
      <c r="K1259" s="34">
        <v>3.2574999999999998</v>
      </c>
      <c r="N1259" s="21" t="str">
        <f t="shared" si="111"/>
        <v>BANCO DE COMERCIO  - COMMON SHARES</v>
      </c>
      <c r="O1259" s="21"/>
      <c r="P1259" s="40">
        <f t="shared" si="116"/>
        <v>85268490.253261715</v>
      </c>
      <c r="Q1259" s="45">
        <f t="shared" si="117"/>
        <v>0</v>
      </c>
      <c r="R1259" s="45">
        <v>0</v>
      </c>
    </row>
    <row r="1260" spans="2:18" x14ac:dyDescent="0.25">
      <c r="C1260" s="21" t="s">
        <v>1182</v>
      </c>
      <c r="E1260" s="40">
        <v>55173888272</v>
      </c>
      <c r="F1260" s="40">
        <f t="shared" si="115"/>
        <v>566.38692039725004</v>
      </c>
      <c r="G1260" s="46"/>
      <c r="K1260" s="34">
        <v>3.2574999999999998</v>
      </c>
      <c r="N1260" s="21" t="str">
        <f t="shared" si="111"/>
        <v>BANCO DE CREDITO DEL PERU - COMMON SHARES</v>
      </c>
      <c r="O1260" s="21"/>
      <c r="P1260" s="40">
        <f t="shared" si="116"/>
        <v>16937494481.043747</v>
      </c>
      <c r="Q1260" s="45">
        <f t="shared" si="117"/>
        <v>566.38692039725004</v>
      </c>
      <c r="R1260" s="45">
        <v>173.87165630000001</v>
      </c>
    </row>
    <row r="1261" spans="2:18" x14ac:dyDescent="0.25">
      <c r="C1261" s="21" t="s">
        <v>1183</v>
      </c>
      <c r="E1261" s="40">
        <v>869083440</v>
      </c>
      <c r="F1261" s="40">
        <f t="shared" si="115"/>
        <v>0</v>
      </c>
      <c r="G1261" s="46"/>
      <c r="K1261" s="34">
        <v>3.2574999999999998</v>
      </c>
      <c r="N1261" s="21" t="str">
        <f t="shared" si="111"/>
        <v>BANCO INTERAMERICANO DE FINANZAS S.A. - BANBIF - COMMON SHARES</v>
      </c>
      <c r="O1261" s="21"/>
      <c r="P1261" s="40">
        <f t="shared" si="116"/>
        <v>266794609.36300847</v>
      </c>
      <c r="Q1261" s="45">
        <f t="shared" si="117"/>
        <v>0</v>
      </c>
      <c r="R1261" s="45">
        <v>0</v>
      </c>
    </row>
    <row r="1262" spans="2:18" x14ac:dyDescent="0.25">
      <c r="C1262" s="21" t="s">
        <v>1184</v>
      </c>
      <c r="E1262" s="40">
        <v>310125562</v>
      </c>
      <c r="F1262" s="40">
        <f t="shared" si="115"/>
        <v>5.6516028824999995E-2</v>
      </c>
      <c r="K1262" s="34">
        <v>3.2574999999999998</v>
      </c>
      <c r="N1262" s="21" t="str">
        <f t="shared" si="111"/>
        <v>BANCO PICHINCHA - COMMON SHARES</v>
      </c>
      <c r="O1262" s="21"/>
      <c r="P1262" s="40">
        <f t="shared" si="116"/>
        <v>95203549.347659245</v>
      </c>
      <c r="Q1262" s="45">
        <f t="shared" si="117"/>
        <v>5.6516028824999995E-2</v>
      </c>
      <c r="R1262" s="45">
        <v>1.7349509999999999E-2</v>
      </c>
    </row>
    <row r="1263" spans="2:18" x14ac:dyDescent="0.25">
      <c r="C1263" s="21" t="s">
        <v>1185</v>
      </c>
      <c r="E1263" s="40">
        <v>43962185</v>
      </c>
      <c r="F1263" s="40">
        <f t="shared" si="115"/>
        <v>0.39651798222499995</v>
      </c>
      <c r="K1263" s="34">
        <v>3.2574999999999998</v>
      </c>
      <c r="N1263" s="21" t="str">
        <f t="shared" si="111"/>
        <v>BANCO PICHINCHA - PREFERRED SHARES</v>
      </c>
      <c r="O1263" s="21"/>
      <c r="P1263" s="40">
        <f t="shared" si="116"/>
        <v>13495682.271680737</v>
      </c>
      <c r="Q1263" s="45">
        <f t="shared" si="117"/>
        <v>0.39651798222499995</v>
      </c>
      <c r="R1263" s="45">
        <v>0.12172463</v>
      </c>
    </row>
    <row r="1264" spans="2:18" x14ac:dyDescent="0.25">
      <c r="C1264" s="21" t="s">
        <v>1186</v>
      </c>
      <c r="E1264" s="40">
        <v>553270405</v>
      </c>
      <c r="F1264" s="40">
        <f t="shared" si="115"/>
        <v>0</v>
      </c>
      <c r="K1264" s="34">
        <v>3.2574999999999998</v>
      </c>
      <c r="N1264" s="21" t="str">
        <f t="shared" si="111"/>
        <v>BANCO SANTANDER PERU S.A.    - COMMON SHARES</v>
      </c>
      <c r="O1264" s="21"/>
      <c r="P1264" s="40">
        <f t="shared" si="116"/>
        <v>169845097.46738297</v>
      </c>
      <c r="Q1264" s="45">
        <f t="shared" si="117"/>
        <v>0</v>
      </c>
      <c r="R1264" s="45">
        <v>0</v>
      </c>
    </row>
    <row r="1265" spans="3:18" x14ac:dyDescent="0.25">
      <c r="C1265" s="21" t="s">
        <v>1187</v>
      </c>
      <c r="E1265" s="40">
        <v>364780200</v>
      </c>
      <c r="F1265" s="40">
        <f t="shared" si="115"/>
        <v>0</v>
      </c>
      <c r="K1265" s="34">
        <v>3.2574999999999998</v>
      </c>
      <c r="N1265" s="21" t="str">
        <f t="shared" si="111"/>
        <v>ICBC PERU BANK S.A. - COMMON SHARES</v>
      </c>
      <c r="O1265" s="21"/>
      <c r="P1265" s="40">
        <f t="shared" si="116"/>
        <v>111981642.36377591</v>
      </c>
      <c r="Q1265" s="45">
        <f t="shared" si="117"/>
        <v>0</v>
      </c>
      <c r="R1265" s="45">
        <v>0</v>
      </c>
    </row>
    <row r="1266" spans="3:18" x14ac:dyDescent="0.25">
      <c r="C1266" s="21" t="s">
        <v>1188</v>
      </c>
      <c r="E1266" s="40">
        <v>4570977031</v>
      </c>
      <c r="F1266" s="40">
        <f t="shared" si="115"/>
        <v>0</v>
      </c>
      <c r="K1266" s="34">
        <v>3.2574999999999998</v>
      </c>
      <c r="N1266" s="21" t="str">
        <f t="shared" si="111"/>
        <v>MIBANCO BANCO DE LA MICRO EMPRESA S.A. - COMMON SHARES</v>
      </c>
      <c r="O1266" s="21"/>
      <c r="P1266" s="40">
        <f t="shared" si="116"/>
        <v>1403216279.6623178</v>
      </c>
      <c r="Q1266" s="45">
        <f t="shared" si="117"/>
        <v>0</v>
      </c>
      <c r="R1266" s="45">
        <v>0</v>
      </c>
    </row>
    <row r="1267" spans="3:18" x14ac:dyDescent="0.25">
      <c r="C1267" s="21" t="s">
        <v>1189</v>
      </c>
      <c r="E1267" s="40">
        <v>21946820301</v>
      </c>
      <c r="F1267" s="40">
        <f t="shared" si="115"/>
        <v>20.849751199424997</v>
      </c>
      <c r="K1267" s="34">
        <v>3.2574999999999998</v>
      </c>
      <c r="N1267" s="21" t="str">
        <f t="shared" si="111"/>
        <v>SCOTIABANK PERU S.A.A. - COMMON SHARES</v>
      </c>
      <c r="O1267" s="21"/>
      <c r="P1267" s="40">
        <f t="shared" si="116"/>
        <v>6737320123.1005373</v>
      </c>
      <c r="Q1267" s="45">
        <f t="shared" si="117"/>
        <v>20.849751199424997</v>
      </c>
      <c r="R1267" s="45">
        <v>6.4005375899999999</v>
      </c>
    </row>
    <row r="1268" spans="3:18" x14ac:dyDescent="0.25">
      <c r="C1268" s="21" t="s">
        <v>1190</v>
      </c>
      <c r="E1268" s="40">
        <v>443174687</v>
      </c>
      <c r="F1268" s="40">
        <f t="shared" si="115"/>
        <v>0</v>
      </c>
      <c r="K1268" s="34">
        <v>3.2574999999999998</v>
      </c>
      <c r="N1268" s="21" t="str">
        <f t="shared" si="111"/>
        <v>CITIBANK DEL PERU S.A. - CITIBANK PERU  - COMMON SHARES</v>
      </c>
      <c r="O1268" s="21"/>
      <c r="P1268" s="40">
        <f t="shared" si="116"/>
        <v>136047486.41596317</v>
      </c>
      <c r="Q1268" s="45">
        <f t="shared" si="117"/>
        <v>0</v>
      </c>
      <c r="R1268" s="45">
        <v>0</v>
      </c>
    </row>
    <row r="1269" spans="3:18" x14ac:dyDescent="0.25">
      <c r="C1269" s="21" t="s">
        <v>1191</v>
      </c>
      <c r="E1269" s="40">
        <v>532926584</v>
      </c>
      <c r="F1269" s="40">
        <f t="shared" si="115"/>
        <v>0</v>
      </c>
      <c r="K1269" s="34">
        <v>3.2574999999999998</v>
      </c>
      <c r="N1269" s="21" t="str">
        <f t="shared" si="111"/>
        <v>BANCO FALABELLA PERU S.A.  - COMMON SHARES</v>
      </c>
      <c r="O1269" s="21"/>
      <c r="P1269" s="40">
        <f t="shared" si="116"/>
        <v>163599872.29470453</v>
      </c>
      <c r="Q1269" s="45">
        <f t="shared" si="117"/>
        <v>0</v>
      </c>
      <c r="R1269" s="45">
        <v>0</v>
      </c>
    </row>
    <row r="1270" spans="3:18" x14ac:dyDescent="0.25">
      <c r="C1270" s="21" t="s">
        <v>1192</v>
      </c>
      <c r="E1270" s="40">
        <v>301946585</v>
      </c>
      <c r="F1270" s="40">
        <f t="shared" si="115"/>
        <v>0</v>
      </c>
      <c r="K1270" s="34">
        <v>3.2574999999999998</v>
      </c>
      <c r="N1270" s="21" t="str">
        <f t="shared" si="111"/>
        <v>BANCO RIPLEY PERU S.A. - COMMON SHARES</v>
      </c>
      <c r="O1270" s="21"/>
      <c r="P1270" s="40">
        <f t="shared" si="116"/>
        <v>92692735.226400614</v>
      </c>
      <c r="Q1270" s="45">
        <f t="shared" si="117"/>
        <v>0</v>
      </c>
      <c r="R1270" s="45">
        <v>0</v>
      </c>
    </row>
    <row r="1271" spans="3:18" x14ac:dyDescent="0.25">
      <c r="C1271" s="21" t="s">
        <v>1193</v>
      </c>
      <c r="E1271" s="40">
        <v>18112284444</v>
      </c>
      <c r="F1271" s="40">
        <f t="shared" si="115"/>
        <v>1.5345354122999999</v>
      </c>
      <c r="K1271" s="34">
        <v>3.2574999999999998</v>
      </c>
      <c r="N1271" s="21" t="str">
        <f t="shared" si="111"/>
        <v>BANCO INTERNACIONAL DEL PERU S.A.A. - INTERBANK - COMMON SHARES</v>
      </c>
      <c r="O1271" s="21"/>
      <c r="P1271" s="40">
        <f t="shared" si="116"/>
        <v>5560179414.8887186</v>
      </c>
      <c r="Q1271" s="45">
        <f t="shared" si="117"/>
        <v>1.5345354122999999</v>
      </c>
      <c r="R1271" s="45">
        <v>0.47107764000000002</v>
      </c>
    </row>
    <row r="1272" spans="3:18" x14ac:dyDescent="0.25">
      <c r="C1272" s="21" t="s">
        <v>1194</v>
      </c>
      <c r="E1272" s="40">
        <v>14138008</v>
      </c>
      <c r="F1272" s="40">
        <f t="shared" si="115"/>
        <v>0</v>
      </c>
      <c r="K1272" s="34">
        <v>3.2574999999999998</v>
      </c>
      <c r="N1272" s="21" t="str">
        <f t="shared" si="111"/>
        <v>AMERIKA FINANCIERA S.A. - COMMON SHARES</v>
      </c>
      <c r="O1272" s="21"/>
      <c r="P1272" s="40">
        <f t="shared" si="116"/>
        <v>4340140.5986185726</v>
      </c>
      <c r="Q1272" s="45">
        <f t="shared" si="117"/>
        <v>0</v>
      </c>
      <c r="R1272" s="45">
        <v>0</v>
      </c>
    </row>
    <row r="1273" spans="3:18" x14ac:dyDescent="0.25">
      <c r="C1273" s="21" t="s">
        <v>1195</v>
      </c>
      <c r="E1273" s="40">
        <v>391550444</v>
      </c>
      <c r="F1273" s="40">
        <f t="shared" si="115"/>
        <v>0</v>
      </c>
      <c r="K1273" s="34">
        <v>3.2574999999999998</v>
      </c>
      <c r="N1273" s="21" t="str">
        <f t="shared" si="111"/>
        <v>COMPARTAMOS FINANCIERA S.A. - COMMON SHARES</v>
      </c>
      <c r="O1273" s="21"/>
      <c r="P1273" s="40">
        <f t="shared" si="116"/>
        <v>120199675.8250192</v>
      </c>
      <c r="Q1273" s="45">
        <f t="shared" si="117"/>
        <v>0</v>
      </c>
      <c r="R1273" s="45">
        <v>0</v>
      </c>
    </row>
    <row r="1274" spans="3:18" x14ac:dyDescent="0.25">
      <c r="C1274" s="21" t="s">
        <v>1196</v>
      </c>
      <c r="E1274" s="40">
        <v>166720765</v>
      </c>
      <c r="F1274" s="40">
        <f t="shared" si="115"/>
        <v>0</v>
      </c>
      <c r="K1274" s="34">
        <v>3.2574999999999998</v>
      </c>
      <c r="N1274" s="21" t="str">
        <f t="shared" si="111"/>
        <v>FINANCIERA EFECTIVA S.A. - COMMON SHARES</v>
      </c>
      <c r="O1274" s="21"/>
      <c r="P1274" s="40">
        <f t="shared" si="116"/>
        <v>51180587.874136612</v>
      </c>
      <c r="Q1274" s="45">
        <f t="shared" si="117"/>
        <v>0</v>
      </c>
      <c r="R1274" s="45">
        <v>0</v>
      </c>
    </row>
    <row r="1275" spans="3:18" x14ac:dyDescent="0.25">
      <c r="C1275" s="21" t="s">
        <v>1197</v>
      </c>
      <c r="E1275" s="40">
        <v>314733158</v>
      </c>
      <c r="F1275" s="40">
        <f t="shared" si="115"/>
        <v>0</v>
      </c>
      <c r="K1275" s="34">
        <v>3.2574999999999998</v>
      </c>
      <c r="N1275" s="21" t="str">
        <f t="shared" si="111"/>
        <v>FINANCIERA CREDINKA S.A. - COMMON SHARES</v>
      </c>
      <c r="O1275" s="21"/>
      <c r="P1275" s="40">
        <f t="shared" si="116"/>
        <v>96618007.060629323</v>
      </c>
      <c r="Q1275" s="45">
        <f t="shared" si="117"/>
        <v>0</v>
      </c>
      <c r="R1275" s="45">
        <v>0</v>
      </c>
    </row>
    <row r="1276" spans="3:18" x14ac:dyDescent="0.25">
      <c r="C1276" s="21" t="s">
        <v>1198</v>
      </c>
      <c r="E1276" s="40">
        <v>50796018</v>
      </c>
      <c r="F1276" s="40">
        <f t="shared" si="115"/>
        <v>0.27282901332499998</v>
      </c>
      <c r="K1276" s="34">
        <v>3.2574999999999998</v>
      </c>
      <c r="N1276" s="21" t="str">
        <f t="shared" si="111"/>
        <v>FINANCIERA PROEMPRESA S.A. - COMMON SHARES</v>
      </c>
      <c r="O1276" s="21"/>
      <c r="P1276" s="40">
        <f t="shared" si="116"/>
        <v>15593558.864159632</v>
      </c>
      <c r="Q1276" s="45">
        <f t="shared" si="117"/>
        <v>0.27282901332499998</v>
      </c>
      <c r="R1276" s="45">
        <v>8.3754110000000007E-2</v>
      </c>
    </row>
    <row r="1277" spans="3:18" x14ac:dyDescent="0.25">
      <c r="C1277" s="21" t="s">
        <v>1199</v>
      </c>
      <c r="E1277" s="40">
        <v>38770690</v>
      </c>
      <c r="F1277" s="40">
        <f t="shared" si="115"/>
        <v>0</v>
      </c>
      <c r="K1277" s="34">
        <v>3.2574999999999998</v>
      </c>
      <c r="N1277" s="21" t="str">
        <f t="shared" si="111"/>
        <v>FINANCIERA PROEMPRESA S.A. - PREFERRED SHARES</v>
      </c>
      <c r="O1277" s="21"/>
      <c r="P1277" s="40">
        <f t="shared" si="116"/>
        <v>11901976.97620875</v>
      </c>
      <c r="Q1277" s="45">
        <f t="shared" si="117"/>
        <v>0</v>
      </c>
      <c r="R1277" s="45">
        <v>0</v>
      </c>
    </row>
    <row r="1278" spans="3:18" x14ac:dyDescent="0.25">
      <c r="C1278" s="21" t="s">
        <v>1200</v>
      </c>
      <c r="E1278" s="40">
        <v>92707400</v>
      </c>
      <c r="F1278" s="40">
        <f t="shared" si="115"/>
        <v>0</v>
      </c>
      <c r="K1278" s="34">
        <v>3.2574999999999998</v>
      </c>
      <c r="N1278" s="21" t="str">
        <f t="shared" si="111"/>
        <v>FINANCIERA TFC S.A. - COMMON SHARES</v>
      </c>
      <c r="O1278" s="21"/>
      <c r="P1278" s="40">
        <f t="shared" si="116"/>
        <v>28459677.666922487</v>
      </c>
      <c r="Q1278" s="45">
        <f t="shared" si="117"/>
        <v>0</v>
      </c>
      <c r="R1278" s="45">
        <v>0</v>
      </c>
    </row>
    <row r="1279" spans="3:18" x14ac:dyDescent="0.25">
      <c r="C1279" s="21" t="s">
        <v>1201</v>
      </c>
      <c r="E1279" s="40">
        <v>218946</v>
      </c>
      <c r="F1279" s="40">
        <f t="shared" si="115"/>
        <v>0</v>
      </c>
      <c r="K1279" s="34">
        <v>3.2574999999999998</v>
      </c>
      <c r="N1279" s="21" t="str">
        <f t="shared" si="111"/>
        <v>FINANCIERA TFC S.A. - COMMON SHARES S-2</v>
      </c>
      <c r="O1279" s="21"/>
      <c r="P1279" s="40">
        <f t="shared" si="116"/>
        <v>67212.893323100536</v>
      </c>
      <c r="Q1279" s="45">
        <f t="shared" si="117"/>
        <v>0</v>
      </c>
      <c r="R1279" s="45">
        <v>0</v>
      </c>
    </row>
    <row r="1280" spans="3:18" x14ac:dyDescent="0.25">
      <c r="C1280" s="21" t="s">
        <v>1202</v>
      </c>
      <c r="E1280" s="40">
        <v>82841981</v>
      </c>
      <c r="F1280" s="40">
        <f t="shared" si="115"/>
        <v>0</v>
      </c>
      <c r="K1280" s="34">
        <v>3.2574999999999998</v>
      </c>
      <c r="N1280" s="21" t="str">
        <f t="shared" si="111"/>
        <v>FINANCIERA QAPAQ S.A. - COMMON SHARES</v>
      </c>
      <c r="O1280" s="21"/>
      <c r="P1280" s="40">
        <f t="shared" si="116"/>
        <v>25431153.031465851</v>
      </c>
      <c r="Q1280" s="45">
        <f t="shared" si="117"/>
        <v>0</v>
      </c>
      <c r="R1280" s="45">
        <v>0</v>
      </c>
    </row>
    <row r="1281" spans="3:18" x14ac:dyDescent="0.25">
      <c r="C1281" s="21" t="s">
        <v>1203</v>
      </c>
      <c r="E1281" s="40">
        <v>277308559</v>
      </c>
      <c r="F1281" s="40">
        <f t="shared" si="115"/>
        <v>0</v>
      </c>
      <c r="K1281" s="34">
        <v>3.2574999999999998</v>
      </c>
      <c r="N1281" s="21" t="str">
        <f t="shared" si="111"/>
        <v>FINANCIERA OH! S.A. - COMMON SHARES</v>
      </c>
      <c r="O1281" s="21"/>
      <c r="P1281" s="40">
        <f t="shared" si="116"/>
        <v>85129258.326937839</v>
      </c>
      <c r="Q1281" s="45">
        <f t="shared" si="117"/>
        <v>0</v>
      </c>
      <c r="R1281" s="45">
        <v>0</v>
      </c>
    </row>
    <row r="1282" spans="3:18" x14ac:dyDescent="0.25">
      <c r="C1282" s="21" t="s">
        <v>1204</v>
      </c>
      <c r="E1282" s="40">
        <v>628850316</v>
      </c>
      <c r="F1282" s="40">
        <f t="shared" si="115"/>
        <v>0</v>
      </c>
      <c r="K1282" s="34">
        <v>3.2574999999999998</v>
      </c>
      <c r="N1282" s="21" t="str">
        <f t="shared" si="111"/>
        <v>BANCO GNB PERU S.A. - COMMON SHARES</v>
      </c>
      <c r="O1282" s="21"/>
      <c r="P1282" s="40">
        <f t="shared" si="116"/>
        <v>193046912.04911742</v>
      </c>
      <c r="Q1282" s="45">
        <f t="shared" si="117"/>
        <v>0</v>
      </c>
      <c r="R1282" s="45">
        <v>0</v>
      </c>
    </row>
    <row r="1283" spans="3:18" x14ac:dyDescent="0.25">
      <c r="C1283" s="21" t="s">
        <v>1205</v>
      </c>
      <c r="E1283" s="40">
        <v>156747000</v>
      </c>
      <c r="F1283" s="40">
        <f t="shared" si="115"/>
        <v>0</v>
      </c>
      <c r="K1283" s="34">
        <v>3.2574999999999998</v>
      </c>
      <c r="N1283" s="21" t="str">
        <f t="shared" si="111"/>
        <v>MITSUI AUTO FINANCE PERU S.A. - COMMON SHARES</v>
      </c>
      <c r="O1283" s="21"/>
      <c r="P1283" s="40">
        <f t="shared" si="116"/>
        <v>48118802.762854956</v>
      </c>
      <c r="Q1283" s="45">
        <f t="shared" si="117"/>
        <v>0</v>
      </c>
      <c r="R1283" s="45">
        <v>0</v>
      </c>
    </row>
    <row r="1284" spans="3:18" x14ac:dyDescent="0.25">
      <c r="C1284" s="21" t="s">
        <v>1206</v>
      </c>
      <c r="E1284" s="40">
        <v>679495322</v>
      </c>
      <c r="F1284" s="40">
        <f t="shared" si="115"/>
        <v>0</v>
      </c>
      <c r="K1284" s="34">
        <v>3.2574999999999998</v>
      </c>
      <c r="N1284" s="21" t="str">
        <f t="shared" si="111"/>
        <v>CREDISCOTIA FINANCIERA S.A. - COMMON SHARES</v>
      </c>
      <c r="O1284" s="21"/>
      <c r="P1284" s="40">
        <f t="shared" si="116"/>
        <v>208594112.66308519</v>
      </c>
      <c r="Q1284" s="45">
        <f t="shared" si="117"/>
        <v>0</v>
      </c>
      <c r="R1284" s="45">
        <v>0</v>
      </c>
    </row>
    <row r="1285" spans="3:18" x14ac:dyDescent="0.25">
      <c r="C1285" s="21" t="s">
        <v>1207</v>
      </c>
      <c r="E1285" s="40">
        <v>403753426</v>
      </c>
      <c r="F1285" s="40">
        <f t="shared" si="115"/>
        <v>4.1839330000000002E-4</v>
      </c>
      <c r="K1285" s="34">
        <v>3.2574999999999998</v>
      </c>
      <c r="N1285" s="21" t="str">
        <f t="shared" si="111"/>
        <v>FINANCIERA CONFIANZA S.A.A.  - COMMON SHARES</v>
      </c>
      <c r="O1285" s="21"/>
      <c r="P1285" s="40">
        <f t="shared" si="116"/>
        <v>123945794.62778205</v>
      </c>
      <c r="Q1285" s="45">
        <f t="shared" si="117"/>
        <v>4.1839330000000002E-4</v>
      </c>
      <c r="R1285" s="45">
        <v>1.2844000000000001E-4</v>
      </c>
    </row>
    <row r="1286" spans="3:18" x14ac:dyDescent="0.25">
      <c r="C1286" s="21" t="s">
        <v>1208</v>
      </c>
      <c r="E1286" s="40">
        <v>132132244</v>
      </c>
      <c r="F1286" s="40">
        <f t="shared" si="115"/>
        <v>0</v>
      </c>
      <c r="K1286" s="34">
        <v>3.2574999999999998</v>
      </c>
      <c r="N1286" s="21" t="str">
        <f t="shared" si="111"/>
        <v>CAJA RURAL DE AHORRO Y CREDITO LOS ANDES S.A. - COMMON SHARES</v>
      </c>
      <c r="O1286" s="21"/>
      <c r="P1286" s="40">
        <f t="shared" si="116"/>
        <v>40562469.378357641</v>
      </c>
      <c r="Q1286" s="45">
        <f t="shared" si="117"/>
        <v>0</v>
      </c>
      <c r="R1286" s="45">
        <v>0</v>
      </c>
    </row>
    <row r="1287" spans="3:18" x14ac:dyDescent="0.25">
      <c r="C1287" s="21" t="s">
        <v>1209</v>
      </c>
      <c r="E1287" s="40">
        <v>988852722</v>
      </c>
      <c r="F1287" s="40">
        <f t="shared" si="115"/>
        <v>19.667979713424998</v>
      </c>
      <c r="K1287" s="34">
        <v>3.2574999999999998</v>
      </c>
      <c r="N1287" s="21" t="str">
        <f t="shared" si="111"/>
        <v>CORPORACION ACEROS AREQUIPA S.A. - COMMON SHARES</v>
      </c>
      <c r="O1287" s="21"/>
      <c r="P1287" s="40">
        <f t="shared" si="116"/>
        <v>303561848.65694553</v>
      </c>
      <c r="Q1287" s="45">
        <f t="shared" si="117"/>
        <v>19.667979713424998</v>
      </c>
      <c r="R1287" s="45">
        <v>6.0377527899999999</v>
      </c>
    </row>
    <row r="1288" spans="3:18" x14ac:dyDescent="0.25">
      <c r="C1288" s="21" t="s">
        <v>1210</v>
      </c>
      <c r="E1288" s="40">
        <v>172947302</v>
      </c>
      <c r="F1288" s="40">
        <f t="shared" si="115"/>
        <v>39.958705734950001</v>
      </c>
      <c r="K1288" s="34">
        <v>3.2574999999999998</v>
      </c>
      <c r="N1288" s="21" t="str">
        <f t="shared" si="111"/>
        <v>CORPORACION ACEROS AREQUIPA S.A. - INVESTMENT SHARES</v>
      </c>
      <c r="O1288" s="21"/>
      <c r="P1288" s="40">
        <f t="shared" si="116"/>
        <v>53092034.382194936</v>
      </c>
      <c r="Q1288" s="45">
        <f t="shared" si="117"/>
        <v>39.958705734950001</v>
      </c>
      <c r="R1288" s="45">
        <v>12.26667866</v>
      </c>
    </row>
    <row r="1289" spans="3:18" x14ac:dyDescent="0.25">
      <c r="C1289" s="21" t="s">
        <v>1211</v>
      </c>
      <c r="E1289" s="40">
        <v>102895336</v>
      </c>
      <c r="F1289" s="40">
        <f t="shared" si="115"/>
        <v>0</v>
      </c>
      <c r="K1289" s="34">
        <v>3.2574999999999998</v>
      </c>
      <c r="N1289" s="21" t="str">
        <f t="shared" si="111"/>
        <v>AGROINDUSTRIAS AIB S.A. - COMMON SHARES</v>
      </c>
      <c r="O1289" s="21"/>
      <c r="P1289" s="40">
        <f t="shared" si="116"/>
        <v>31587209.823484268</v>
      </c>
      <c r="Q1289" s="45">
        <f t="shared" si="117"/>
        <v>0</v>
      </c>
      <c r="R1289" s="45">
        <v>0</v>
      </c>
    </row>
    <row r="1290" spans="3:18" x14ac:dyDescent="0.25">
      <c r="C1290" s="21" t="s">
        <v>1212</v>
      </c>
      <c r="E1290" s="40">
        <v>7794163925</v>
      </c>
      <c r="F1290" s="40">
        <f t="shared" si="115"/>
        <v>584.02232780362499</v>
      </c>
      <c r="K1290" s="34">
        <v>3.2574999999999998</v>
      </c>
      <c r="N1290" s="21" t="str">
        <f t="shared" si="111"/>
        <v>ALICORP S.A.A. - COMMON SHARES</v>
      </c>
      <c r="O1290" s="21"/>
      <c r="P1290" s="40">
        <f t="shared" si="116"/>
        <v>2392682709.1327705</v>
      </c>
      <c r="Q1290" s="45">
        <f t="shared" si="117"/>
        <v>584.02232780362499</v>
      </c>
      <c r="R1290" s="45">
        <v>179.28544214999999</v>
      </c>
    </row>
    <row r="1291" spans="3:18" x14ac:dyDescent="0.25">
      <c r="C1291" s="21" t="s">
        <v>1213</v>
      </c>
      <c r="E1291" s="40">
        <v>48025055</v>
      </c>
      <c r="F1291" s="40">
        <f t="shared" si="115"/>
        <v>1.5812834364749999</v>
      </c>
      <c r="K1291" s="34">
        <v>3.2574999999999998</v>
      </c>
      <c r="N1291" s="21" t="str">
        <f t="shared" si="111"/>
        <v>ALICORP S.A.A. - INVESTMENT SHARES</v>
      </c>
      <c r="O1291" s="21"/>
      <c r="P1291" s="40">
        <f t="shared" si="116"/>
        <v>14742917.881811205</v>
      </c>
      <c r="Q1291" s="45">
        <f t="shared" si="117"/>
        <v>1.5812834364749999</v>
      </c>
      <c r="R1291" s="45">
        <v>0.48542853000000002</v>
      </c>
    </row>
    <row r="1292" spans="3:18" x14ac:dyDescent="0.25">
      <c r="C1292" s="21" t="s">
        <v>1214</v>
      </c>
      <c r="E1292" s="40">
        <v>266773352</v>
      </c>
      <c r="F1292" s="40">
        <f t="shared" si="115"/>
        <v>4.0078818359749997</v>
      </c>
      <c r="K1292" s="34">
        <v>3.2574999999999998</v>
      </c>
      <c r="N1292" s="21" t="str">
        <f t="shared" si="111"/>
        <v>AUSTRAL GROUP S.A.A. - COMMON SHARES</v>
      </c>
      <c r="O1292" s="21"/>
      <c r="P1292" s="40">
        <f t="shared" si="116"/>
        <v>81895119.570222571</v>
      </c>
      <c r="Q1292" s="45">
        <f t="shared" si="117"/>
        <v>4.0078818359749997</v>
      </c>
      <c r="R1292" s="45">
        <v>1.23035513</v>
      </c>
    </row>
    <row r="1293" spans="3:18" x14ac:dyDescent="0.25">
      <c r="C1293" s="21" t="s">
        <v>1215</v>
      </c>
      <c r="E1293" s="40">
        <v>18324923900</v>
      </c>
      <c r="F1293" s="40">
        <f t="shared" si="115"/>
        <v>0.49595320230000006</v>
      </c>
      <c r="K1293" s="34">
        <v>3.2574999999999998</v>
      </c>
      <c r="N1293" s="21" t="str">
        <f t="shared" si="111"/>
        <v>UNION DE CERVECERIAS PERUANAS BACKUS Y JOHNSTON S.A.A.   - COMMON SHARES -A-SERIES</v>
      </c>
      <c r="O1293" s="21"/>
      <c r="P1293" s="40">
        <f t="shared" si="116"/>
        <v>5625456300.8442059</v>
      </c>
      <c r="Q1293" s="45">
        <f t="shared" si="117"/>
        <v>0.49595320230000006</v>
      </c>
      <c r="R1293" s="45">
        <v>0.15224964000000002</v>
      </c>
    </row>
    <row r="1294" spans="3:18" x14ac:dyDescent="0.25">
      <c r="C1294" s="21" t="s">
        <v>1216</v>
      </c>
      <c r="E1294" s="40">
        <v>501058626</v>
      </c>
      <c r="F1294" s="40">
        <f t="shared" si="115"/>
        <v>2.9812953045749997</v>
      </c>
      <c r="K1294" s="34">
        <v>3.2574999999999998</v>
      </c>
      <c r="N1294" s="21" t="str">
        <f t="shared" si="111"/>
        <v>UNION DE CERVECERIAS PERUANAS BACKUS Y JOHNSTON S.A.A. - PREFERRED SHARES -B-SERIES</v>
      </c>
      <c r="O1294" s="21"/>
      <c r="P1294" s="40">
        <f t="shared" si="116"/>
        <v>153816922.79355335</v>
      </c>
      <c r="Q1294" s="45">
        <f t="shared" si="117"/>
        <v>2.9812953045749997</v>
      </c>
      <c r="R1294" s="45">
        <v>0.91520961000000001</v>
      </c>
    </row>
    <row r="1295" spans="3:18" x14ac:dyDescent="0.25">
      <c r="C1295" s="21" t="s">
        <v>1217</v>
      </c>
      <c r="E1295" s="40">
        <v>16231169378</v>
      </c>
      <c r="F1295" s="40">
        <f t="shared" si="115"/>
        <v>68.152168810800006</v>
      </c>
      <c r="K1295" s="34">
        <v>3.2574999999999998</v>
      </c>
      <c r="N1295" s="21" t="str">
        <f t="shared" si="111"/>
        <v>UNION DE CERVECERIAS PERUANAS BACKUS Y JOHNSTON S.A.A. - INVESTMENT SHARES</v>
      </c>
      <c r="O1295" s="21"/>
      <c r="P1295" s="40">
        <f t="shared" si="116"/>
        <v>4982707406.9071379</v>
      </c>
      <c r="Q1295" s="45">
        <f t="shared" si="117"/>
        <v>68.152168810800006</v>
      </c>
      <c r="R1295" s="45">
        <v>20.921617440000002</v>
      </c>
    </row>
    <row r="1296" spans="3:18" x14ac:dyDescent="0.25">
      <c r="C1296" s="21" t="s">
        <v>1218</v>
      </c>
      <c r="E1296" s="40">
        <v>3636255222</v>
      </c>
      <c r="F1296" s="40">
        <f t="shared" si="115"/>
        <v>301.99026925942502</v>
      </c>
      <c r="K1296" s="34">
        <v>3.2574999999999998</v>
      </c>
      <c r="N1296" s="21" t="str">
        <f t="shared" si="111"/>
        <v>UNION ANDINA DE CEMENTOS S.A.A. -UNACEM S.A.A. - COMMON SHARES</v>
      </c>
      <c r="O1296" s="21"/>
      <c r="P1296" s="40">
        <f t="shared" si="116"/>
        <v>1116271748.8871834</v>
      </c>
      <c r="Q1296" s="45">
        <f t="shared" si="117"/>
        <v>301.99026925942502</v>
      </c>
      <c r="R1296" s="45">
        <v>92.706145590000006</v>
      </c>
    </row>
    <row r="1297" spans="3:18" x14ac:dyDescent="0.25">
      <c r="C1297" s="21" t="s">
        <v>1219</v>
      </c>
      <c r="E1297" s="40">
        <v>2606790961</v>
      </c>
      <c r="F1297" s="40">
        <f t="shared" si="115"/>
        <v>180.86096808997499</v>
      </c>
      <c r="K1297" s="34">
        <v>3.2574999999999998</v>
      </c>
      <c r="N1297" s="21" t="str">
        <f t="shared" si="111"/>
        <v>CEMENTOS PACASMAYO S.A.A. - COMMON SHARES</v>
      </c>
      <c r="O1297" s="21"/>
      <c r="P1297" s="40">
        <f t="shared" si="116"/>
        <v>800242812.27935541</v>
      </c>
      <c r="Q1297" s="45">
        <f t="shared" si="117"/>
        <v>180.86096808997499</v>
      </c>
      <c r="R1297" s="45">
        <v>55.521402330000001</v>
      </c>
    </row>
    <row r="1298" spans="3:18" x14ac:dyDescent="0.25">
      <c r="C1298" s="21" t="s">
        <v>1220</v>
      </c>
      <c r="E1298" s="40">
        <v>169171355</v>
      </c>
      <c r="F1298" s="40">
        <f t="shared" si="115"/>
        <v>0.85756954772500005</v>
      </c>
      <c r="K1298" s="34">
        <v>3.2574999999999998</v>
      </c>
      <c r="N1298" s="21" t="str">
        <f t="shared" si="111"/>
        <v>CEMENTOS PACASMAYO S.A.A. - INVESTMENT SHARES</v>
      </c>
      <c r="O1298" s="21"/>
      <c r="P1298" s="40">
        <f t="shared" si="116"/>
        <v>51932879.508825786</v>
      </c>
      <c r="Q1298" s="45">
        <f t="shared" si="117"/>
        <v>0.85756954772500005</v>
      </c>
      <c r="R1298" s="45">
        <v>0.26326003000000003</v>
      </c>
    </row>
    <row r="1299" spans="3:18" x14ac:dyDescent="0.25">
      <c r="C1299" s="21" t="s">
        <v>1221</v>
      </c>
      <c r="E1299" s="40">
        <v>14136362</v>
      </c>
      <c r="F1299" s="40">
        <f t="shared" si="115"/>
        <v>0</v>
      </c>
      <c r="K1299" s="34">
        <v>3.2574999999999998</v>
      </c>
      <c r="N1299" s="21" t="str">
        <f t="shared" si="111"/>
        <v>CORPORACION CERAMICA S. A. - INVESTMENT SHARES</v>
      </c>
      <c r="O1299" s="21"/>
      <c r="P1299" s="40">
        <f t="shared" si="116"/>
        <v>4339635.3031465849</v>
      </c>
      <c r="Q1299" s="45">
        <f t="shared" si="117"/>
        <v>0</v>
      </c>
      <c r="R1299" s="45">
        <v>0</v>
      </c>
    </row>
    <row r="1300" spans="3:18" x14ac:dyDescent="0.25">
      <c r="C1300" s="21" t="s">
        <v>1222</v>
      </c>
      <c r="E1300" s="40">
        <v>2030381</v>
      </c>
      <c r="F1300" s="40">
        <f t="shared" si="115"/>
        <v>0</v>
      </c>
      <c r="K1300" s="34">
        <v>3.2574999999999998</v>
      </c>
      <c r="N1300" s="21" t="str">
        <f t="shared" si="111"/>
        <v>CONSORCIO INDUSTRIAL DE AREQUIPA S.A. - INVESTMENT SHARES</v>
      </c>
      <c r="O1300" s="21"/>
      <c r="P1300" s="40">
        <f t="shared" si="116"/>
        <v>623294.24405218731</v>
      </c>
      <c r="Q1300" s="45">
        <f t="shared" si="117"/>
        <v>0</v>
      </c>
      <c r="R1300" s="45">
        <v>0</v>
      </c>
    </row>
    <row r="1301" spans="3:18" x14ac:dyDescent="0.25">
      <c r="C1301" s="21" t="s">
        <v>1223</v>
      </c>
      <c r="E1301" s="40">
        <v>127291646</v>
      </c>
      <c r="F1301" s="40">
        <f t="shared" si="115"/>
        <v>3.5260026950000002E-2</v>
      </c>
      <c r="K1301" s="34">
        <v>3.2574999999999998</v>
      </c>
      <c r="N1301" s="21" t="str">
        <f t="shared" si="111"/>
        <v>CREDITEX S.A.A. - COMMON SHARES</v>
      </c>
      <c r="O1301" s="21"/>
      <c r="P1301" s="40">
        <f t="shared" si="116"/>
        <v>39076483.806600153</v>
      </c>
      <c r="Q1301" s="45">
        <f t="shared" si="117"/>
        <v>3.5260026950000002E-2</v>
      </c>
      <c r="R1301" s="45">
        <v>1.082426E-2</v>
      </c>
    </row>
    <row r="1302" spans="3:18" x14ac:dyDescent="0.25">
      <c r="C1302" s="21" t="s">
        <v>1224</v>
      </c>
      <c r="E1302" s="40">
        <v>8170998</v>
      </c>
      <c r="F1302" s="40">
        <f t="shared" si="115"/>
        <v>0.40985174409999997</v>
      </c>
      <c r="K1302" s="34">
        <v>3.2574999999999998</v>
      </c>
      <c r="N1302" s="21" t="str">
        <f t="shared" si="111"/>
        <v>CREDITEX S.A.A. - INVESTMENT SHARES</v>
      </c>
      <c r="O1302" s="21"/>
      <c r="P1302" s="40">
        <f t="shared" si="116"/>
        <v>2508364.6968534151</v>
      </c>
      <c r="Q1302" s="45">
        <f t="shared" si="117"/>
        <v>0.40985174409999997</v>
      </c>
      <c r="R1302" s="45">
        <v>0.12581787999999999</v>
      </c>
    </row>
    <row r="1303" spans="3:18" x14ac:dyDescent="0.25">
      <c r="C1303" s="21" t="s">
        <v>1225</v>
      </c>
      <c r="E1303" s="40">
        <v>38658462</v>
      </c>
      <c r="F1303" s="40">
        <f t="shared" si="115"/>
        <v>0.96503847944999999</v>
      </c>
      <c r="K1303" s="34">
        <v>3.2574999999999998</v>
      </c>
      <c r="N1303" s="21" t="str">
        <f t="shared" si="111"/>
        <v>EMPRESA EDITORA EL COMERCIO S.A. - INVESTMENT SHARES</v>
      </c>
      <c r="O1303" s="21"/>
      <c r="P1303" s="40">
        <f t="shared" si="116"/>
        <v>11867524.788948581</v>
      </c>
      <c r="Q1303" s="45">
        <f t="shared" si="117"/>
        <v>0.96503847944999999</v>
      </c>
      <c r="R1303" s="45">
        <v>0.29625126000000002</v>
      </c>
    </row>
    <row r="1304" spans="3:18" x14ac:dyDescent="0.25">
      <c r="C1304" s="21" t="s">
        <v>1226</v>
      </c>
      <c r="E1304" s="40">
        <v>10355240</v>
      </c>
      <c r="F1304" s="40">
        <f t="shared" si="115"/>
        <v>0.30207820354999998</v>
      </c>
      <c r="K1304" s="34">
        <v>3.2574999999999998</v>
      </c>
      <c r="N1304" s="21" t="str">
        <f t="shared" si="111"/>
        <v>FABRICA PERUANA ETERNIT S.A. - INVESTMENT SHARES</v>
      </c>
      <c r="O1304" s="21"/>
      <c r="P1304" s="40">
        <f t="shared" si="116"/>
        <v>3178891.7881811205</v>
      </c>
      <c r="Q1304" s="45">
        <f t="shared" si="117"/>
        <v>0.30207820354999998</v>
      </c>
      <c r="R1304" s="45">
        <v>9.2733140000000006E-2</v>
      </c>
    </row>
    <row r="1305" spans="3:18" x14ac:dyDescent="0.25">
      <c r="C1305" s="21" t="s">
        <v>1227</v>
      </c>
      <c r="E1305" s="40">
        <v>31752405</v>
      </c>
      <c r="F1305" s="40">
        <f t="shared" si="115"/>
        <v>0.60828828525</v>
      </c>
      <c r="K1305" s="34">
        <v>3.2574999999999998</v>
      </c>
      <c r="N1305" s="21" t="str">
        <f t="shared" si="111"/>
        <v>FABRICA NACIONAL DE ACUMULADORES ETNA S.A. - INVESTMENT SHARES</v>
      </c>
      <c r="O1305" s="21"/>
      <c r="P1305" s="40">
        <f t="shared" si="116"/>
        <v>9747476.5924788956</v>
      </c>
      <c r="Q1305" s="45">
        <f t="shared" si="117"/>
        <v>0.60828828525</v>
      </c>
      <c r="R1305" s="45">
        <v>0.1867347</v>
      </c>
    </row>
    <row r="1306" spans="3:18" x14ac:dyDescent="0.25">
      <c r="C1306" s="21" t="s">
        <v>1228</v>
      </c>
      <c r="E1306" s="40">
        <v>109851989</v>
      </c>
      <c r="F1306" s="40">
        <f t="shared" si="115"/>
        <v>1.0130825E-4</v>
      </c>
      <c r="K1306" s="34">
        <v>3.2574999999999998</v>
      </c>
      <c r="N1306" s="21" t="str">
        <f t="shared" si="111"/>
        <v>EXSA S.A. - COMMON SHARES</v>
      </c>
      <c r="O1306" s="21"/>
      <c r="P1306" s="40">
        <f t="shared" si="116"/>
        <v>33722790.176515736</v>
      </c>
      <c r="Q1306" s="45">
        <f t="shared" si="117"/>
        <v>1.0130825E-4</v>
      </c>
      <c r="R1306" s="45">
        <v>3.1100000000000004E-5</v>
      </c>
    </row>
    <row r="1307" spans="3:18" x14ac:dyDescent="0.25">
      <c r="C1307" s="21" t="s">
        <v>1229</v>
      </c>
      <c r="E1307" s="40">
        <v>45770738</v>
      </c>
      <c r="F1307" s="40">
        <f t="shared" si="115"/>
        <v>1.9076636649999999E-2</v>
      </c>
      <c r="K1307" s="34">
        <v>3.2574999999999998</v>
      </c>
      <c r="N1307" s="21" t="str">
        <f t="shared" si="111"/>
        <v>EXSA S.A. - INVESTMENT SHARES</v>
      </c>
      <c r="O1307" s="21"/>
      <c r="P1307" s="40">
        <f t="shared" si="116"/>
        <v>14050878.894858021</v>
      </c>
      <c r="Q1307" s="45">
        <f t="shared" si="117"/>
        <v>1.9076636649999999E-2</v>
      </c>
      <c r="R1307" s="45">
        <v>5.8562200000000005E-3</v>
      </c>
    </row>
    <row r="1308" spans="3:18" x14ac:dyDescent="0.25">
      <c r="C1308" s="21" t="s">
        <v>1230</v>
      </c>
      <c r="E1308" s="40">
        <v>222967510</v>
      </c>
      <c r="F1308" s="40">
        <f t="shared" si="115"/>
        <v>0.92739370189999981</v>
      </c>
      <c r="K1308" s="34">
        <v>3.2574999999999998</v>
      </c>
      <c r="N1308" s="21" t="str">
        <f t="shared" si="111"/>
        <v>LECHE GLORIA S.A. - INVESTMENT SHARES</v>
      </c>
      <c r="O1308" s="21"/>
      <c r="P1308" s="40">
        <f t="shared" si="116"/>
        <v>68447432.07981582</v>
      </c>
      <c r="Q1308" s="45">
        <f t="shared" si="117"/>
        <v>0.92739370189999981</v>
      </c>
      <c r="R1308" s="45">
        <v>0.28469491999999996</v>
      </c>
    </row>
    <row r="1309" spans="3:18" x14ac:dyDescent="0.25">
      <c r="C1309" s="21" t="s">
        <v>1231</v>
      </c>
      <c r="E1309" s="40">
        <v>2172115</v>
      </c>
      <c r="F1309" s="40">
        <f t="shared" si="115"/>
        <v>1.4976160799999997E-2</v>
      </c>
      <c r="K1309" s="34">
        <v>3.2574999999999998</v>
      </c>
      <c r="N1309" s="21" t="str">
        <f t="shared" si="111"/>
        <v>COMPANIA GOODYEAR DEL PERU S.A. - INVESTMENT SHARES</v>
      </c>
      <c r="O1309" s="21"/>
      <c r="P1309" s="40">
        <f t="shared" si="116"/>
        <v>666804.29777436692</v>
      </c>
      <c r="Q1309" s="45">
        <f t="shared" si="117"/>
        <v>1.4976160799999997E-2</v>
      </c>
      <c r="R1309" s="45">
        <v>4.5974399999999995E-3</v>
      </c>
    </row>
    <row r="1310" spans="3:18" x14ac:dyDescent="0.25">
      <c r="C1310" s="21" t="s">
        <v>1232</v>
      </c>
      <c r="E1310" s="40">
        <v>5400663</v>
      </c>
      <c r="F1310" s="40">
        <f t="shared" si="115"/>
        <v>5.3075750499999999E-3</v>
      </c>
      <c r="K1310" s="34">
        <v>3.2574999999999998</v>
      </c>
      <c r="N1310" s="21" t="str">
        <f t="shared" si="111"/>
        <v>HIDROSTAL S.A. - INVESTMENT SHARES</v>
      </c>
      <c r="O1310" s="21"/>
      <c r="P1310" s="40">
        <f t="shared" si="116"/>
        <v>1657916.50038373</v>
      </c>
      <c r="Q1310" s="45">
        <f t="shared" si="117"/>
        <v>5.3075750499999999E-3</v>
      </c>
      <c r="R1310" s="45">
        <v>1.62934E-3</v>
      </c>
    </row>
    <row r="1311" spans="3:18" x14ac:dyDescent="0.25">
      <c r="C1311" s="21" t="s">
        <v>1233</v>
      </c>
      <c r="E1311" s="40">
        <v>6535894</v>
      </c>
      <c r="F1311" s="40">
        <f t="shared" si="115"/>
        <v>0</v>
      </c>
      <c r="K1311" s="34">
        <v>3.2574999999999998</v>
      </c>
      <c r="N1311" s="21" t="str">
        <f t="shared" ref="N1311:N1374" si="118">C1311</f>
        <v>INDUSTRIAS ELECTRO QUIMICAS S.A. - IEQSA - INVESTMENT SHARES</v>
      </c>
      <c r="O1311" s="21"/>
      <c r="P1311" s="40">
        <f t="shared" si="116"/>
        <v>2006414.1212586339</v>
      </c>
      <c r="Q1311" s="45">
        <f t="shared" si="117"/>
        <v>0</v>
      </c>
      <c r="R1311" s="45">
        <v>0</v>
      </c>
    </row>
    <row r="1312" spans="3:18" x14ac:dyDescent="0.25">
      <c r="C1312" s="21" t="s">
        <v>1234</v>
      </c>
      <c r="E1312" s="40">
        <v>20972140</v>
      </c>
      <c r="F1312" s="40">
        <f t="shared" si="115"/>
        <v>0</v>
      </c>
      <c r="K1312" s="34">
        <v>3.2574999999999998</v>
      </c>
      <c r="N1312" s="21" t="str">
        <f t="shared" si="118"/>
        <v>INDUSTRIAS DEL ENVASE S.A. - COMMON SHARES</v>
      </c>
      <c r="O1312" s="21"/>
      <c r="P1312" s="40">
        <f t="shared" si="116"/>
        <v>6438108.9792785877</v>
      </c>
      <c r="Q1312" s="45">
        <f t="shared" si="117"/>
        <v>0</v>
      </c>
      <c r="R1312" s="45">
        <v>0</v>
      </c>
    </row>
    <row r="1313" spans="3:18" x14ac:dyDescent="0.25">
      <c r="C1313" s="21" t="s">
        <v>1235</v>
      </c>
      <c r="E1313" s="40">
        <v>9367194</v>
      </c>
      <c r="F1313" s="40">
        <f t="shared" si="115"/>
        <v>2.0765715549999997E-2</v>
      </c>
      <c r="K1313" s="34">
        <v>3.2574999999999998</v>
      </c>
      <c r="N1313" s="21" t="str">
        <f t="shared" si="118"/>
        <v>INDUSTRIAS DEL ENVASE S.A. - INVESTMENT SHARES</v>
      </c>
      <c r="O1313" s="21"/>
      <c r="P1313" s="40">
        <f t="shared" si="116"/>
        <v>2875577.5901765157</v>
      </c>
      <c r="Q1313" s="45">
        <f t="shared" si="117"/>
        <v>2.0765715549999997E-2</v>
      </c>
      <c r="R1313" s="45">
        <v>6.3747399999999994E-3</v>
      </c>
    </row>
    <row r="1314" spans="3:18" x14ac:dyDescent="0.25">
      <c r="C1314" s="21" t="s">
        <v>1236</v>
      </c>
      <c r="E1314" s="40">
        <v>12415787</v>
      </c>
      <c r="F1314" s="40">
        <f t="shared" si="115"/>
        <v>0.19161481495000002</v>
      </c>
      <c r="K1314" s="34">
        <v>3.2574999999999998</v>
      </c>
      <c r="N1314" s="21" t="str">
        <f t="shared" si="118"/>
        <v>INDECO S.A. - INVESTMENT SHARES</v>
      </c>
      <c r="O1314" s="21"/>
      <c r="P1314" s="40">
        <f t="shared" si="116"/>
        <v>3811446.5080583273</v>
      </c>
      <c r="Q1314" s="45">
        <f t="shared" si="117"/>
        <v>0.19161481495000002</v>
      </c>
      <c r="R1314" s="45">
        <v>5.8822660000000006E-2</v>
      </c>
    </row>
    <row r="1315" spans="3:18" x14ac:dyDescent="0.25">
      <c r="C1315" s="21" t="s">
        <v>1237</v>
      </c>
      <c r="E1315" s="40">
        <v>6786633</v>
      </c>
      <c r="F1315" s="40">
        <f t="shared" si="115"/>
        <v>1.6415519749999998E-3</v>
      </c>
      <c r="K1315" s="34">
        <v>3.2574999999999998</v>
      </c>
      <c r="N1315" s="21" t="str">
        <f t="shared" si="118"/>
        <v>LAIVE S.A.  - PREFERRED SHARES -B-SERIES</v>
      </c>
      <c r="O1315" s="21"/>
      <c r="P1315" s="40">
        <f t="shared" si="116"/>
        <v>2083386.9531849578</v>
      </c>
      <c r="Q1315" s="45">
        <f t="shared" si="117"/>
        <v>1.6415519749999998E-3</v>
      </c>
      <c r="R1315" s="45">
        <v>5.0392999999999998E-4</v>
      </c>
    </row>
    <row r="1316" spans="3:18" x14ac:dyDescent="0.25">
      <c r="C1316" s="21" t="s">
        <v>1238</v>
      </c>
      <c r="E1316" s="40">
        <v>3243453</v>
      </c>
      <c r="F1316" s="40">
        <f t="shared" si="115"/>
        <v>0</v>
      </c>
      <c r="K1316" s="34">
        <v>3.2574999999999998</v>
      </c>
      <c r="N1316" s="21" t="str">
        <f t="shared" si="118"/>
        <v>LIMA CAUCHO S.A.   - COMMON SHARES -B- SERIES</v>
      </c>
      <c r="O1316" s="21"/>
      <c r="P1316" s="40">
        <f t="shared" si="116"/>
        <v>995687.79739063699</v>
      </c>
      <c r="Q1316" s="45">
        <f t="shared" si="117"/>
        <v>0</v>
      </c>
      <c r="R1316" s="45">
        <v>0</v>
      </c>
    </row>
    <row r="1317" spans="3:18" x14ac:dyDescent="0.25">
      <c r="C1317" s="21" t="s">
        <v>1239</v>
      </c>
      <c r="E1317" s="40">
        <v>3837846</v>
      </c>
      <c r="F1317" s="40">
        <f t="shared" ref="F1317:F1380" si="119">K1317*R1317</f>
        <v>1.2256685461749999</v>
      </c>
      <c r="K1317" s="34">
        <v>3.2574999999999998</v>
      </c>
      <c r="N1317" s="21" t="str">
        <f t="shared" si="118"/>
        <v>LIMA CAUCHO S.A. - INVESTMENT SHARES</v>
      </c>
      <c r="O1317" s="21"/>
      <c r="P1317" s="40">
        <f t="shared" ref="P1317:P1380" si="120">E1317/K1317</f>
        <v>1178156.86876439</v>
      </c>
      <c r="Q1317" s="45">
        <f t="shared" ref="Q1317:Q1380" si="121">F1317</f>
        <v>1.2256685461749999</v>
      </c>
      <c r="R1317" s="45">
        <v>0.37626049</v>
      </c>
    </row>
    <row r="1318" spans="3:18" x14ac:dyDescent="0.25">
      <c r="C1318" s="21" t="s">
        <v>1240</v>
      </c>
      <c r="E1318" s="40">
        <v>349032743</v>
      </c>
      <c r="F1318" s="40">
        <f t="shared" si="119"/>
        <v>23.53611603725</v>
      </c>
      <c r="K1318" s="34">
        <v>3.2574999999999998</v>
      </c>
      <c r="N1318" s="21" t="str">
        <f t="shared" si="118"/>
        <v>CORPORACION LINDLEY S.A. - INVESTMENT SHARES</v>
      </c>
      <c r="O1318" s="21"/>
      <c r="P1318" s="40">
        <f t="shared" si="120"/>
        <v>107147426.8610898</v>
      </c>
      <c r="Q1318" s="45">
        <f t="shared" si="121"/>
        <v>23.53611603725</v>
      </c>
      <c r="R1318" s="45">
        <v>7.2252083000000002</v>
      </c>
    </row>
    <row r="1319" spans="3:18" x14ac:dyDescent="0.25">
      <c r="C1319" s="21" t="s">
        <v>1241</v>
      </c>
      <c r="E1319" s="40">
        <v>12763940</v>
      </c>
      <c r="F1319" s="40">
        <f t="shared" si="119"/>
        <v>0.45120704217500002</v>
      </c>
      <c r="K1319" s="34">
        <v>3.2574999999999998</v>
      </c>
      <c r="N1319" s="21" t="str">
        <f t="shared" si="118"/>
        <v>MICHELL Y CIA. S.A. - INVESTMENT SHARES</v>
      </c>
      <c r="O1319" s="21"/>
      <c r="P1319" s="40">
        <f t="shared" si="120"/>
        <v>3918323.8679969301</v>
      </c>
      <c r="Q1319" s="45">
        <f t="shared" si="121"/>
        <v>0.45120704217500002</v>
      </c>
      <c r="R1319" s="45">
        <v>0.13851329000000001</v>
      </c>
    </row>
    <row r="1320" spans="3:18" x14ac:dyDescent="0.25">
      <c r="C1320" s="21" t="s">
        <v>1242</v>
      </c>
      <c r="E1320" s="40">
        <v>40752995</v>
      </c>
      <c r="F1320" s="40">
        <f t="shared" si="119"/>
        <v>3.2852488834499995</v>
      </c>
      <c r="K1320" s="34">
        <v>3.2574999999999998</v>
      </c>
      <c r="N1320" s="21" t="str">
        <f t="shared" si="118"/>
        <v>MOTORES DIESEL ANDINOS S.A. - INVESTMENT SHARES</v>
      </c>
      <c r="O1320" s="21"/>
      <c r="P1320" s="40">
        <f t="shared" si="120"/>
        <v>12510512.663085189</v>
      </c>
      <c r="Q1320" s="45">
        <f t="shared" si="121"/>
        <v>3.2852488834499995</v>
      </c>
      <c r="R1320" s="45">
        <v>1.0085184599999999</v>
      </c>
    </row>
    <row r="1321" spans="3:18" x14ac:dyDescent="0.25">
      <c r="C1321" s="21" t="s">
        <v>1243</v>
      </c>
      <c r="E1321" s="40">
        <v>970179065</v>
      </c>
      <c r="F1321" s="40">
        <f t="shared" si="119"/>
        <v>0</v>
      </c>
      <c r="K1321" s="34">
        <v>3.2574999999999998</v>
      </c>
      <c r="N1321" s="21" t="str">
        <f t="shared" si="118"/>
        <v>PETROLEOS DEL PERU - PETROPERU S.A. - COMMON SHARES -B-SERIES</v>
      </c>
      <c r="O1321" s="21"/>
      <c r="P1321" s="40">
        <f t="shared" si="120"/>
        <v>297829336.91481197</v>
      </c>
      <c r="Q1321" s="45">
        <f t="shared" si="121"/>
        <v>0</v>
      </c>
      <c r="R1321" s="45">
        <v>0</v>
      </c>
    </row>
    <row r="1322" spans="3:18" x14ac:dyDescent="0.25">
      <c r="C1322" s="21" t="s">
        <v>1244</v>
      </c>
      <c r="E1322" s="40">
        <v>381241626</v>
      </c>
      <c r="F1322" s="40">
        <f t="shared" si="119"/>
        <v>62.654123273025</v>
      </c>
      <c r="K1322" s="34">
        <v>3.2574999999999998</v>
      </c>
      <c r="N1322" s="21" t="str">
        <f t="shared" si="118"/>
        <v>PESQUERA EXALMAR S.A.A. - COMMON SHARES</v>
      </c>
      <c r="O1322" s="21"/>
      <c r="P1322" s="40">
        <f t="shared" si="120"/>
        <v>117035034.84267077</v>
      </c>
      <c r="Q1322" s="45">
        <f t="shared" si="121"/>
        <v>62.654123273025</v>
      </c>
      <c r="R1322" s="45">
        <v>19.23380607</v>
      </c>
    </row>
    <row r="1323" spans="3:18" x14ac:dyDescent="0.25">
      <c r="C1323" s="21" t="s">
        <v>1245</v>
      </c>
      <c r="E1323" s="40">
        <v>513317806</v>
      </c>
      <c r="F1323" s="40">
        <f t="shared" si="119"/>
        <v>4.1117956625E-2</v>
      </c>
      <c r="K1323" s="34">
        <v>3.2574999999999998</v>
      </c>
      <c r="N1323" s="21" t="str">
        <f t="shared" si="118"/>
        <v>QUIMPAC S.A. - COMMON SHARES</v>
      </c>
      <c r="O1323" s="21"/>
      <c r="P1323" s="40">
        <f t="shared" si="120"/>
        <v>157580293.47659248</v>
      </c>
      <c r="Q1323" s="45">
        <f t="shared" si="121"/>
        <v>4.1117956625E-2</v>
      </c>
      <c r="R1323" s="45">
        <v>1.262255E-2</v>
      </c>
    </row>
    <row r="1324" spans="3:18" x14ac:dyDescent="0.25">
      <c r="C1324" s="21" t="s">
        <v>1246</v>
      </c>
      <c r="E1324" s="40">
        <v>84054328</v>
      </c>
      <c r="F1324" s="40">
        <f t="shared" si="119"/>
        <v>0.24145091654999998</v>
      </c>
      <c r="K1324" s="34">
        <v>3.2574999999999998</v>
      </c>
      <c r="N1324" s="21" t="str">
        <f t="shared" si="118"/>
        <v>QUIMPAC S.A. - INVESTMENT SHARES</v>
      </c>
      <c r="O1324" s="21"/>
      <c r="P1324" s="40">
        <f t="shared" si="120"/>
        <v>25803324.021488871</v>
      </c>
      <c r="Q1324" s="45">
        <f t="shared" si="121"/>
        <v>0.24145091654999998</v>
      </c>
      <c r="R1324" s="45">
        <v>7.412154E-2</v>
      </c>
    </row>
    <row r="1325" spans="3:18" x14ac:dyDescent="0.25">
      <c r="C1325" s="21" t="s">
        <v>1247</v>
      </c>
      <c r="E1325" s="40">
        <v>9315263</v>
      </c>
      <c r="F1325" s="40">
        <f t="shared" si="119"/>
        <v>8.742599027499999E-2</v>
      </c>
      <c r="K1325" s="34">
        <v>3.2574999999999998</v>
      </c>
      <c r="N1325" s="21" t="str">
        <f t="shared" si="118"/>
        <v>MANUFACTURA DE METALES Y ALUMINIO "RECORD" S.A. - INVESTMENT SHARES</v>
      </c>
      <c r="O1325" s="21"/>
      <c r="P1325" s="40">
        <f t="shared" si="120"/>
        <v>2859635.6101304684</v>
      </c>
      <c r="Q1325" s="45">
        <f t="shared" si="121"/>
        <v>8.742599027499999E-2</v>
      </c>
      <c r="R1325" s="45">
        <v>2.683837E-2</v>
      </c>
    </row>
    <row r="1326" spans="3:18" x14ac:dyDescent="0.25">
      <c r="C1326" s="21" t="s">
        <v>1248</v>
      </c>
      <c r="E1326" s="40">
        <v>1023258613</v>
      </c>
      <c r="F1326" s="40">
        <f t="shared" si="119"/>
        <v>27.114150095674997</v>
      </c>
      <c r="K1326" s="34">
        <v>3.2574999999999998</v>
      </c>
      <c r="N1326" s="21" t="str">
        <f t="shared" si="118"/>
        <v>REFINERIA LA PAMPILLA S.A.A. - RELAPA S.A.A. - COMMON SHARES -A-SERIES</v>
      </c>
      <c r="O1326" s="21"/>
      <c r="P1326" s="40">
        <f t="shared" si="120"/>
        <v>314123902.68610901</v>
      </c>
      <c r="Q1326" s="45">
        <f t="shared" si="121"/>
        <v>27.114150095674997</v>
      </c>
      <c r="R1326" s="45">
        <v>8.3236070899999994</v>
      </c>
    </row>
    <row r="1327" spans="3:18" x14ac:dyDescent="0.25">
      <c r="C1327" s="21" t="s">
        <v>1249</v>
      </c>
      <c r="E1327" s="40">
        <v>32123547</v>
      </c>
      <c r="F1327" s="40">
        <f t="shared" si="119"/>
        <v>0</v>
      </c>
      <c r="K1327" s="34">
        <v>3.2574999999999998</v>
      </c>
      <c r="N1327" s="21" t="str">
        <f t="shared" si="118"/>
        <v>TEXTIL SAN CRISTOBAL S.A. - EN LIQUIDACION - COMMON SHARES</v>
      </c>
      <c r="O1327" s="21"/>
      <c r="P1327" s="40">
        <f t="shared" si="120"/>
        <v>9861411.2049117424</v>
      </c>
      <c r="Q1327" s="45">
        <f t="shared" si="121"/>
        <v>0</v>
      </c>
      <c r="R1327" s="45">
        <v>0</v>
      </c>
    </row>
    <row r="1328" spans="3:18" x14ac:dyDescent="0.25">
      <c r="C1328" s="21" t="s">
        <v>1250</v>
      </c>
      <c r="E1328" s="40">
        <v>2901042503</v>
      </c>
      <c r="F1328" s="40">
        <f t="shared" si="119"/>
        <v>0.80172596462500001</v>
      </c>
      <c r="K1328" s="34">
        <v>3.2574999999999998</v>
      </c>
      <c r="N1328" s="21" t="str">
        <f t="shared" si="118"/>
        <v>CERVECERIA SAN JUAN S.A. - COMMON SHARES</v>
      </c>
      <c r="O1328" s="21"/>
      <c r="P1328" s="40">
        <f t="shared" si="120"/>
        <v>890573293.32310057</v>
      </c>
      <c r="Q1328" s="45">
        <f t="shared" si="121"/>
        <v>0.80172596462500001</v>
      </c>
      <c r="R1328" s="45">
        <v>0.24611695</v>
      </c>
    </row>
    <row r="1329" spans="3:18" x14ac:dyDescent="0.25">
      <c r="C1329" s="21" t="s">
        <v>1251</v>
      </c>
      <c r="E1329" s="40">
        <v>480062525</v>
      </c>
      <c r="F1329" s="40">
        <f t="shared" si="119"/>
        <v>3.8746700218749996</v>
      </c>
      <c r="K1329" s="34">
        <v>3.2574999999999998</v>
      </c>
      <c r="N1329" s="21" t="str">
        <f t="shared" si="118"/>
        <v>CERVECERIA SAN JUAN S.A. - INVESTMENT SHARES</v>
      </c>
      <c r="O1329" s="21"/>
      <c r="P1329" s="40">
        <f t="shared" si="120"/>
        <v>147371458.17344591</v>
      </c>
      <c r="Q1329" s="45">
        <f t="shared" si="121"/>
        <v>3.8746700218749996</v>
      </c>
      <c r="R1329" s="45">
        <v>1.1894612499999999</v>
      </c>
    </row>
    <row r="1330" spans="3:18" x14ac:dyDescent="0.25">
      <c r="C1330" s="21" t="s">
        <v>1252</v>
      </c>
      <c r="E1330" s="40">
        <v>1092847361</v>
      </c>
      <c r="F1330" s="40">
        <f t="shared" si="119"/>
        <v>40.185663740824992</v>
      </c>
      <c r="K1330" s="34">
        <v>3.2574999999999998</v>
      </c>
      <c r="N1330" s="21" t="str">
        <f t="shared" si="118"/>
        <v>EMPRESA SIDERURGICA DEL PERU S.A.A.  - COMMON SHARES</v>
      </c>
      <c r="O1330" s="21"/>
      <c r="P1330" s="40">
        <f t="shared" si="120"/>
        <v>335486526.78434384</v>
      </c>
      <c r="Q1330" s="45">
        <f t="shared" si="121"/>
        <v>40.185663740824992</v>
      </c>
      <c r="R1330" s="45">
        <v>12.336351109999999</v>
      </c>
    </row>
    <row r="1331" spans="3:18" x14ac:dyDescent="0.25">
      <c r="C1331" s="21" t="s">
        <v>1253</v>
      </c>
      <c r="E1331" s="40">
        <v>1032349</v>
      </c>
      <c r="F1331" s="40">
        <f t="shared" si="119"/>
        <v>0</v>
      </c>
      <c r="K1331" s="34">
        <v>3.2574999999999998</v>
      </c>
      <c r="N1331" s="21" t="str">
        <f t="shared" si="118"/>
        <v>FABRICA DE HILADOS Y TEJIDOS SAN MIGUEL S.A. - EN LIQUIDACION - INVESTMENT SHARES</v>
      </c>
      <c r="O1331" s="21"/>
      <c r="P1331" s="40">
        <f t="shared" si="120"/>
        <v>316914.5049884881</v>
      </c>
      <c r="Q1331" s="45">
        <f t="shared" si="121"/>
        <v>0</v>
      </c>
      <c r="R1331" s="45">
        <v>0</v>
      </c>
    </row>
    <row r="1332" spans="3:18" x14ac:dyDescent="0.25">
      <c r="C1332" s="21" t="s">
        <v>1254</v>
      </c>
      <c r="E1332" s="40">
        <v>2273780</v>
      </c>
      <c r="F1332" s="40">
        <f t="shared" si="119"/>
        <v>1.2694021450000001E-2</v>
      </c>
      <c r="K1332" s="34">
        <v>3.2574999999999998</v>
      </c>
      <c r="N1332" s="21" t="str">
        <f t="shared" si="118"/>
        <v>INDUSTRIA TEXTIL PIURA S.A. - COMMON SHARES</v>
      </c>
      <c r="O1332" s="21"/>
      <c r="P1332" s="40">
        <f t="shared" si="120"/>
        <v>698013.81427475065</v>
      </c>
      <c r="Q1332" s="45">
        <f t="shared" si="121"/>
        <v>1.2694021450000001E-2</v>
      </c>
      <c r="R1332" s="45">
        <v>3.8968600000000003E-3</v>
      </c>
    </row>
    <row r="1333" spans="3:18" x14ac:dyDescent="0.25">
      <c r="C1333" s="21" t="s">
        <v>1255</v>
      </c>
      <c r="E1333" s="40">
        <v>254995</v>
      </c>
      <c r="F1333" s="40">
        <f t="shared" si="119"/>
        <v>1.5776072500000001E-3</v>
      </c>
      <c r="K1333" s="34">
        <v>3.2574999999999998</v>
      </c>
      <c r="N1333" s="21" t="str">
        <f t="shared" si="118"/>
        <v>INDUSTRIA TEXTIL PIURA S.A. - INVESTMENT SHARES</v>
      </c>
      <c r="O1333" s="21"/>
      <c r="P1333" s="40">
        <f t="shared" si="120"/>
        <v>78279.355333844971</v>
      </c>
      <c r="Q1333" s="45">
        <f t="shared" si="121"/>
        <v>1.5776072500000001E-3</v>
      </c>
      <c r="R1333" s="45">
        <v>4.8430000000000001E-4</v>
      </c>
    </row>
    <row r="1334" spans="3:18" x14ac:dyDescent="0.25">
      <c r="C1334" s="21" t="s">
        <v>1256</v>
      </c>
      <c r="E1334" s="40">
        <v>27528452</v>
      </c>
      <c r="F1334" s="40">
        <f t="shared" si="119"/>
        <v>2.6447023574999999E-2</v>
      </c>
      <c r="K1334" s="34">
        <v>3.2574999999999998</v>
      </c>
      <c r="N1334" s="21" t="str">
        <f t="shared" si="118"/>
        <v>COMPANIA UNIVERSAL TEXTIL S.A. - COMMON SHARES</v>
      </c>
      <c r="O1334" s="21"/>
      <c r="P1334" s="40">
        <f t="shared" si="120"/>
        <v>8450791.0974673834</v>
      </c>
      <c r="Q1334" s="45">
        <f t="shared" si="121"/>
        <v>2.6447023574999999E-2</v>
      </c>
      <c r="R1334" s="45">
        <v>8.1188100000000006E-3</v>
      </c>
    </row>
    <row r="1335" spans="3:18" x14ac:dyDescent="0.25">
      <c r="C1335" s="21" t="s">
        <v>1257</v>
      </c>
      <c r="E1335" s="40">
        <v>8538635</v>
      </c>
      <c r="F1335" s="40">
        <f t="shared" si="119"/>
        <v>0.40462785422499997</v>
      </c>
      <c r="K1335" s="34">
        <v>3.2574999999999998</v>
      </c>
      <c r="N1335" s="21" t="str">
        <f t="shared" si="118"/>
        <v>COMPANIA UNIVERSAL TEXTIL S.A. - INVESTMENT SHARES</v>
      </c>
      <c r="O1335" s="21"/>
      <c r="P1335" s="40">
        <f t="shared" si="120"/>
        <v>2621223.3307751343</v>
      </c>
      <c r="Q1335" s="45">
        <f t="shared" si="121"/>
        <v>0.40462785422499997</v>
      </c>
      <c r="R1335" s="45">
        <v>0.12421422999999999</v>
      </c>
    </row>
    <row r="1336" spans="3:18" x14ac:dyDescent="0.25">
      <c r="C1336" s="21" t="s">
        <v>1258</v>
      </c>
      <c r="E1336" s="40">
        <v>2814742</v>
      </c>
      <c r="F1336" s="40">
        <f t="shared" si="119"/>
        <v>0</v>
      </c>
      <c r="K1336" s="34">
        <v>3.2574999999999998</v>
      </c>
      <c r="N1336" s="21" t="str">
        <f t="shared" si="118"/>
        <v>MINERA ANDINA DE EXPLORACIONES S.A.A. - COMMON SHARES -A- SERIES</v>
      </c>
      <c r="O1336" s="21"/>
      <c r="P1336" s="40">
        <f t="shared" si="120"/>
        <v>864080.42977743677</v>
      </c>
      <c r="Q1336" s="45">
        <f t="shared" si="121"/>
        <v>0</v>
      </c>
      <c r="R1336" s="45">
        <v>0</v>
      </c>
    </row>
    <row r="1337" spans="3:18" x14ac:dyDescent="0.25">
      <c r="C1337" s="21" t="s">
        <v>1259</v>
      </c>
      <c r="E1337" s="40">
        <v>6084296</v>
      </c>
      <c r="F1337" s="40">
        <f t="shared" si="119"/>
        <v>3.8293573824999996E-2</v>
      </c>
      <c r="K1337" s="34">
        <v>3.2574999999999998</v>
      </c>
      <c r="N1337" s="21" t="str">
        <f t="shared" si="118"/>
        <v>MINERA ANDINA DE EXPLORACIONES S.A.A. - PREFERRED SHARES -B- SERIES</v>
      </c>
      <c r="O1337" s="21"/>
      <c r="P1337" s="40">
        <f t="shared" si="120"/>
        <v>1867780.813507291</v>
      </c>
      <c r="Q1337" s="45">
        <f t="shared" si="121"/>
        <v>3.8293573824999996E-2</v>
      </c>
      <c r="R1337" s="45">
        <v>1.175551E-2</v>
      </c>
    </row>
    <row r="1338" spans="3:18" x14ac:dyDescent="0.25">
      <c r="C1338" s="21" t="s">
        <v>1260</v>
      </c>
      <c r="E1338" s="40">
        <v>453195371</v>
      </c>
      <c r="F1338" s="40">
        <f t="shared" si="119"/>
        <v>1.69664933E-2</v>
      </c>
      <c r="K1338" s="34">
        <v>3.2574999999999998</v>
      </c>
      <c r="N1338" s="21" t="str">
        <f t="shared" si="118"/>
        <v>NEXA RESOURCES ATACOCHA S.A.A. - COMMON SHARES -A-SERIES</v>
      </c>
      <c r="O1338" s="21"/>
      <c r="P1338" s="40">
        <f t="shared" si="120"/>
        <v>139123674.90406755</v>
      </c>
      <c r="Q1338" s="45">
        <f t="shared" si="121"/>
        <v>1.69664933E-2</v>
      </c>
      <c r="R1338" s="45">
        <v>5.2084399999999999E-3</v>
      </c>
    </row>
    <row r="1339" spans="3:18" x14ac:dyDescent="0.25">
      <c r="C1339" s="21" t="s">
        <v>1261</v>
      </c>
      <c r="E1339" s="40">
        <v>69942098</v>
      </c>
      <c r="F1339" s="40">
        <f t="shared" si="119"/>
        <v>7.396116581924999</v>
      </c>
      <c r="K1339" s="34">
        <v>3.2574999999999998</v>
      </c>
      <c r="N1339" s="21" t="str">
        <f t="shared" si="118"/>
        <v>NEXA RESOURCES ATACOCHA S.A.A. - PREFERRED SHARES -B-SERIES</v>
      </c>
      <c r="O1339" s="21"/>
      <c r="P1339" s="40">
        <f t="shared" si="120"/>
        <v>21471096.853415195</v>
      </c>
      <c r="Q1339" s="45">
        <f t="shared" si="121"/>
        <v>7.396116581924999</v>
      </c>
      <c r="R1339" s="45">
        <v>2.2704885899999998</v>
      </c>
    </row>
    <row r="1340" spans="3:18" x14ac:dyDescent="0.25">
      <c r="C1340" s="21" t="s">
        <v>1262</v>
      </c>
      <c r="E1340" s="40">
        <v>13131491669</v>
      </c>
      <c r="F1340" s="40">
        <f t="shared" si="119"/>
        <v>39.277180445350005</v>
      </c>
      <c r="K1340" s="34">
        <v>3.2574999999999998</v>
      </c>
      <c r="N1340" s="21" t="str">
        <f t="shared" si="118"/>
        <v>COMPANIA DE MINAS BUENAVENTURA S.A.A. - COMMON SHARES</v>
      </c>
      <c r="O1340" s="21"/>
      <c r="P1340" s="40">
        <f t="shared" si="120"/>
        <v>4031156306.6768994</v>
      </c>
      <c r="Q1340" s="45">
        <f t="shared" si="121"/>
        <v>39.277180445350005</v>
      </c>
      <c r="R1340" s="45">
        <v>12.057461380000001</v>
      </c>
    </row>
    <row r="1341" spans="3:18" x14ac:dyDescent="0.25">
      <c r="C1341" s="21" t="s">
        <v>1263</v>
      </c>
      <c r="E1341" s="40">
        <v>11847222</v>
      </c>
      <c r="F1341" s="40">
        <f t="shared" si="119"/>
        <v>0.13730844610000001</v>
      </c>
      <c r="K1341" s="34">
        <v>3.2574999999999998</v>
      </c>
      <c r="N1341" s="21" t="str">
        <f t="shared" si="118"/>
        <v>COMPANIA DE MINAS BUENAVENTURA S.A.A. - INVESTMENT SHARES</v>
      </c>
      <c r="O1341" s="21"/>
      <c r="P1341" s="40">
        <f t="shared" si="120"/>
        <v>3636906.2164236382</v>
      </c>
      <c r="Q1341" s="45">
        <f t="shared" si="121"/>
        <v>0.13730844610000001</v>
      </c>
      <c r="R1341" s="45">
        <v>4.2151480000000005E-2</v>
      </c>
    </row>
    <row r="1342" spans="3:18" x14ac:dyDescent="0.25">
      <c r="C1342" s="21" t="s">
        <v>1264</v>
      </c>
      <c r="E1342" s="40">
        <v>80435489</v>
      </c>
      <c r="F1342" s="40">
        <f t="shared" si="119"/>
        <v>8.4369249999999988E-6</v>
      </c>
      <c r="K1342" s="34">
        <v>3.2574999999999998</v>
      </c>
      <c r="N1342" s="21" t="str">
        <f t="shared" si="118"/>
        <v>CASTROVIRREYNA COMPANIA MINERA S.A. - EN LIQUIDACION - COMMON SHARES</v>
      </c>
      <c r="O1342" s="21"/>
      <c r="P1342" s="40">
        <f t="shared" si="120"/>
        <v>24692398.772064466</v>
      </c>
      <c r="Q1342" s="45">
        <f t="shared" si="121"/>
        <v>8.4369249999999988E-6</v>
      </c>
      <c r="R1342" s="45">
        <v>2.5899999999999998E-6</v>
      </c>
    </row>
    <row r="1343" spans="3:18" x14ac:dyDescent="0.25">
      <c r="C1343" s="21" t="s">
        <v>1265</v>
      </c>
      <c r="E1343" s="40">
        <v>35549028</v>
      </c>
      <c r="F1343" s="40">
        <f t="shared" si="119"/>
        <v>9.3232907499999978E-4</v>
      </c>
      <c r="K1343" s="34">
        <v>3.2574999999999998</v>
      </c>
      <c r="N1343" s="21" t="str">
        <f t="shared" si="118"/>
        <v>CASTROVIRREYNA COMPANIA MINERA S.A. - EN LIQUIDACION - INVESTMENT SHARES</v>
      </c>
      <c r="O1343" s="21"/>
      <c r="P1343" s="40">
        <f t="shared" si="120"/>
        <v>10912978.664620109</v>
      </c>
      <c r="Q1343" s="45">
        <f t="shared" si="121"/>
        <v>9.3232907499999978E-4</v>
      </c>
      <c r="R1343" s="45">
        <v>2.8620999999999996E-4</v>
      </c>
    </row>
    <row r="1344" spans="3:18" x14ac:dyDescent="0.25">
      <c r="C1344" s="21" t="s">
        <v>1266</v>
      </c>
      <c r="E1344" s="40">
        <v>695209957</v>
      </c>
      <c r="F1344" s="40">
        <f t="shared" si="119"/>
        <v>7.2989988124999988E-2</v>
      </c>
      <c r="K1344" s="34">
        <v>3.2574999999999998</v>
      </c>
      <c r="N1344" s="21" t="str">
        <f t="shared" si="118"/>
        <v>SOCIEDAD MINERA CORONA S.A. - COMMON SHARES</v>
      </c>
      <c r="O1344" s="21"/>
      <c r="P1344" s="40">
        <f t="shared" si="120"/>
        <v>213418252.34075212</v>
      </c>
      <c r="Q1344" s="45">
        <f t="shared" si="121"/>
        <v>7.2989988124999988E-2</v>
      </c>
      <c r="R1344" s="45">
        <v>2.240675E-2</v>
      </c>
    </row>
    <row r="1345" spans="3:18" x14ac:dyDescent="0.25">
      <c r="C1345" s="21" t="s">
        <v>1267</v>
      </c>
      <c r="E1345" s="40">
        <v>75643966</v>
      </c>
      <c r="F1345" s="40">
        <f t="shared" si="119"/>
        <v>3.0600291772999997</v>
      </c>
      <c r="K1345" s="34">
        <v>3.2574999999999998</v>
      </c>
      <c r="N1345" s="21" t="str">
        <f t="shared" si="118"/>
        <v>SOCIEDAD MINERA CORONA S.A. - INVESTMENT SHARES</v>
      </c>
      <c r="O1345" s="21"/>
      <c r="P1345" s="40">
        <f t="shared" si="120"/>
        <v>23221478.434382197</v>
      </c>
      <c r="Q1345" s="45">
        <f t="shared" si="121"/>
        <v>3.0600291772999997</v>
      </c>
      <c r="R1345" s="45">
        <v>0.93937963999999996</v>
      </c>
    </row>
    <row r="1346" spans="3:18" x14ac:dyDescent="0.25">
      <c r="C1346" s="21" t="s">
        <v>1268</v>
      </c>
      <c r="E1346" s="40">
        <v>708110274</v>
      </c>
      <c r="F1346" s="40">
        <f t="shared" si="119"/>
        <v>3.6278927345000005</v>
      </c>
      <c r="K1346" s="34">
        <v>3.2574999999999998</v>
      </c>
      <c r="N1346" s="21" t="str">
        <f t="shared" si="118"/>
        <v>SOCIEDAD MINERA EL BROCAL S.A.A. - COMMON SHARES</v>
      </c>
      <c r="O1346" s="21"/>
      <c r="P1346" s="40">
        <f t="shared" si="120"/>
        <v>217378441.74980813</v>
      </c>
      <c r="Q1346" s="45">
        <f t="shared" si="121"/>
        <v>3.6278927345000005</v>
      </c>
      <c r="R1346" s="45">
        <v>1.1137046000000002</v>
      </c>
    </row>
    <row r="1347" spans="3:18" x14ac:dyDescent="0.25">
      <c r="C1347" s="21" t="s">
        <v>1269</v>
      </c>
      <c r="E1347" s="40">
        <v>11420903</v>
      </c>
      <c r="F1347" s="40">
        <f t="shared" si="119"/>
        <v>0.43840171194999999</v>
      </c>
      <c r="K1347" s="34">
        <v>3.2574999999999998</v>
      </c>
      <c r="N1347" s="21" t="str">
        <f t="shared" si="118"/>
        <v>SOCIEDAD MINERA EL BROCAL S.A.A. - INVESTMENT SHARES</v>
      </c>
      <c r="O1347" s="21"/>
      <c r="P1347" s="40">
        <f t="shared" si="120"/>
        <v>3506033.1542594014</v>
      </c>
      <c r="Q1347" s="45">
        <f t="shared" si="121"/>
        <v>0.43840171194999999</v>
      </c>
      <c r="R1347" s="45">
        <v>0.13458226000000001</v>
      </c>
    </row>
    <row r="1348" spans="3:18" x14ac:dyDescent="0.25">
      <c r="C1348" s="21" t="s">
        <v>1270</v>
      </c>
      <c r="E1348" s="40">
        <v>399643330</v>
      </c>
      <c r="F1348" s="40">
        <f t="shared" si="119"/>
        <v>0</v>
      </c>
      <c r="K1348" s="34">
        <v>3.2574999999999998</v>
      </c>
      <c r="N1348" s="21" t="str">
        <f t="shared" si="118"/>
        <v>FOSFATOS DEL PACIFICO S.A. - COMMON SHARES</v>
      </c>
      <c r="O1348" s="21"/>
      <c r="P1348" s="40">
        <f t="shared" si="120"/>
        <v>122684061.39677668</v>
      </c>
      <c r="Q1348" s="45">
        <f t="shared" si="121"/>
        <v>0</v>
      </c>
      <c r="R1348" s="45">
        <v>0</v>
      </c>
    </row>
    <row r="1349" spans="3:18" x14ac:dyDescent="0.25">
      <c r="C1349" s="21" t="s">
        <v>1271</v>
      </c>
      <c r="E1349" s="40">
        <v>4518631594</v>
      </c>
      <c r="F1349" s="40">
        <f t="shared" si="119"/>
        <v>66.772992336174994</v>
      </c>
      <c r="K1349" s="34">
        <v>3.2574999999999998</v>
      </c>
      <c r="N1349" s="21" t="str">
        <f t="shared" si="118"/>
        <v>NEXA RESOURCES PERU S.A.A. - COMMON SHARES</v>
      </c>
      <c r="O1349" s="21"/>
      <c r="P1349" s="40">
        <f t="shared" si="120"/>
        <v>1387147074.1366079</v>
      </c>
      <c r="Q1349" s="45">
        <f t="shared" si="121"/>
        <v>66.772992336174994</v>
      </c>
      <c r="R1349" s="45">
        <v>20.498232489999999</v>
      </c>
    </row>
    <row r="1350" spans="3:18" x14ac:dyDescent="0.25">
      <c r="C1350" s="21" t="s">
        <v>1272</v>
      </c>
      <c r="E1350" s="40">
        <v>42830924</v>
      </c>
      <c r="F1350" s="40">
        <f t="shared" si="119"/>
        <v>1.6852034848249997</v>
      </c>
      <c r="K1350" s="34">
        <v>3.2574999999999998</v>
      </c>
      <c r="N1350" s="21" t="str">
        <f t="shared" si="118"/>
        <v>NEXA RESOURCES PERU S.A.A. - INVESTMENT SHARES</v>
      </c>
      <c r="O1350" s="21"/>
      <c r="P1350" s="40">
        <f t="shared" si="120"/>
        <v>13148403.376822717</v>
      </c>
      <c r="Q1350" s="45">
        <f t="shared" si="121"/>
        <v>1.6852034848249997</v>
      </c>
      <c r="R1350" s="45">
        <v>0.51733030999999996</v>
      </c>
    </row>
    <row r="1351" spans="3:18" x14ac:dyDescent="0.25">
      <c r="C1351" s="21" t="s">
        <v>1273</v>
      </c>
      <c r="E1351" s="40">
        <v>1499161310</v>
      </c>
      <c r="F1351" s="40">
        <f t="shared" si="119"/>
        <v>155.58775874285001</v>
      </c>
      <c r="K1351" s="34">
        <v>3.2574999999999998</v>
      </c>
      <c r="N1351" s="21" t="str">
        <f t="shared" si="118"/>
        <v>MINSUR S.A. - INVESTMENT SHARES</v>
      </c>
      <c r="O1351" s="21"/>
      <c r="P1351" s="40">
        <f t="shared" si="120"/>
        <v>460218360.70606297</v>
      </c>
      <c r="Q1351" s="45">
        <f t="shared" si="121"/>
        <v>155.58775874285001</v>
      </c>
      <c r="R1351" s="45">
        <v>47.762934380000004</v>
      </c>
    </row>
    <row r="1352" spans="3:18" x14ac:dyDescent="0.25">
      <c r="C1352" s="21" t="s">
        <v>1274</v>
      </c>
      <c r="E1352" s="40">
        <v>188071055</v>
      </c>
      <c r="F1352" s="40">
        <f t="shared" si="119"/>
        <v>0.11473120222499998</v>
      </c>
      <c r="K1352" s="34">
        <v>3.2574999999999998</v>
      </c>
      <c r="N1352" s="21" t="str">
        <f t="shared" si="118"/>
        <v>COMPANIA MINERA SAN IGNACIO DE MOROCOCHA S.A.A - COMMON SHARES</v>
      </c>
      <c r="O1352" s="21"/>
      <c r="P1352" s="40">
        <f t="shared" si="120"/>
        <v>57734782.808902532</v>
      </c>
      <c r="Q1352" s="45">
        <f t="shared" si="121"/>
        <v>0.11473120222499998</v>
      </c>
      <c r="R1352" s="45">
        <v>3.5220629999999996E-2</v>
      </c>
    </row>
    <row r="1353" spans="3:18" x14ac:dyDescent="0.25">
      <c r="C1353" s="21" t="s">
        <v>1275</v>
      </c>
      <c r="E1353" s="40">
        <v>26784945</v>
      </c>
      <c r="F1353" s="40">
        <f t="shared" si="119"/>
        <v>3.6513472882750002</v>
      </c>
      <c r="K1353" s="34">
        <v>3.2574999999999998</v>
      </c>
      <c r="N1353" s="21" t="str">
        <f t="shared" si="118"/>
        <v>COMPANIA MINERA SAN IGNACIO DE MOROCOCHA S.A.A - INVESTMENT SHARES</v>
      </c>
      <c r="O1353" s="21"/>
      <c r="P1353" s="40">
        <f t="shared" si="120"/>
        <v>8222546.4313123561</v>
      </c>
      <c r="Q1353" s="45">
        <f t="shared" si="121"/>
        <v>3.6513472882750002</v>
      </c>
      <c r="R1353" s="45">
        <v>1.1209047700000001</v>
      </c>
    </row>
    <row r="1354" spans="3:18" x14ac:dyDescent="0.25">
      <c r="C1354" s="21" t="s">
        <v>1276</v>
      </c>
      <c r="E1354" s="40">
        <v>3630000000</v>
      </c>
      <c r="F1354" s="40">
        <f t="shared" si="119"/>
        <v>5.5727308592</v>
      </c>
      <c r="K1354" s="34">
        <v>3.2574999999999998</v>
      </c>
      <c r="N1354" s="21" t="str">
        <f t="shared" si="118"/>
        <v>COMPANIA MINERA PODEROSA S.A. - COMMON SHARES</v>
      </c>
      <c r="O1354" s="21"/>
      <c r="P1354" s="40">
        <f t="shared" si="120"/>
        <v>1114351496.5464313</v>
      </c>
      <c r="Q1354" s="45">
        <f t="shared" si="121"/>
        <v>5.5727308592</v>
      </c>
      <c r="R1354" s="45">
        <v>1.71073856</v>
      </c>
    </row>
    <row r="1355" spans="3:18" x14ac:dyDescent="0.25">
      <c r="C1355" s="21" t="s">
        <v>1277</v>
      </c>
      <c r="E1355" s="40">
        <v>67722389</v>
      </c>
      <c r="F1355" s="40">
        <f t="shared" si="119"/>
        <v>0.80119678374999992</v>
      </c>
      <c r="K1355" s="34">
        <v>3.2574999999999998</v>
      </c>
      <c r="N1355" s="21" t="str">
        <f t="shared" si="118"/>
        <v>PERUBAR S.A. - INVESTMENT SHARES</v>
      </c>
      <c r="O1355" s="21"/>
      <c r="P1355" s="40">
        <f t="shared" si="120"/>
        <v>20789681.964696854</v>
      </c>
      <c r="Q1355" s="45">
        <f t="shared" si="121"/>
        <v>0.80119678374999992</v>
      </c>
      <c r="R1355" s="45">
        <v>0.24595449999999999</v>
      </c>
    </row>
    <row r="1356" spans="3:18" x14ac:dyDescent="0.25">
      <c r="C1356" s="21" t="s">
        <v>1278</v>
      </c>
      <c r="E1356" s="40">
        <v>2435435572</v>
      </c>
      <c r="F1356" s="40">
        <f t="shared" si="119"/>
        <v>8.2522540674999992E-2</v>
      </c>
      <c r="K1356" s="34">
        <v>3.2574999999999998</v>
      </c>
      <c r="N1356" s="21" t="str">
        <f t="shared" si="118"/>
        <v>SHOUGANG HIERRO PERU S.A.A. - COMMON SHARES</v>
      </c>
      <c r="O1356" s="21"/>
      <c r="P1356" s="40">
        <f t="shared" si="120"/>
        <v>747639469.53184962</v>
      </c>
      <c r="Q1356" s="45">
        <f t="shared" si="121"/>
        <v>8.2522540674999992E-2</v>
      </c>
      <c r="R1356" s="45">
        <v>2.5333089999999999E-2</v>
      </c>
    </row>
    <row r="1357" spans="3:18" x14ac:dyDescent="0.25">
      <c r="C1357" s="21" t="s">
        <v>1279</v>
      </c>
      <c r="E1357" s="40">
        <v>1480473352</v>
      </c>
      <c r="F1357" s="40">
        <f t="shared" si="119"/>
        <v>5.7604420490249995</v>
      </c>
      <c r="K1357" s="34">
        <v>3.2574999999999998</v>
      </c>
      <c r="N1357" s="21" t="str">
        <f t="shared" si="118"/>
        <v>SOUTHERN PERU COPPER CORPORATION - SUCURSAL DEL PERU - INVESTMENT SHARES</v>
      </c>
      <c r="O1357" s="21"/>
      <c r="P1357" s="40">
        <f t="shared" si="120"/>
        <v>454481458.78741366</v>
      </c>
      <c r="Q1357" s="45">
        <f t="shared" si="121"/>
        <v>5.7604420490249995</v>
      </c>
      <c r="R1357" s="45">
        <v>1.76836287</v>
      </c>
    </row>
    <row r="1358" spans="3:18" x14ac:dyDescent="0.25">
      <c r="C1358" s="21" t="s">
        <v>1280</v>
      </c>
      <c r="E1358" s="40">
        <v>112576242</v>
      </c>
      <c r="F1358" s="40">
        <f t="shared" si="119"/>
        <v>0</v>
      </c>
      <c r="K1358" s="34">
        <v>3.2574999999999998</v>
      </c>
      <c r="N1358" s="21" t="str">
        <f t="shared" si="118"/>
        <v>SOUTHERN PERU COPPER CORPORATION - SUCURSAL DEL PERU - INVESTMENT SHARES (S-2)</v>
      </c>
      <c r="O1358" s="21"/>
      <c r="P1358" s="40">
        <f t="shared" si="120"/>
        <v>34559091.941673063</v>
      </c>
      <c r="Q1358" s="45">
        <f t="shared" si="121"/>
        <v>0</v>
      </c>
      <c r="R1358" s="45">
        <v>0</v>
      </c>
    </row>
    <row r="1359" spans="3:18" x14ac:dyDescent="0.25">
      <c r="C1359" s="21" t="s">
        <v>1281</v>
      </c>
      <c r="E1359" s="40">
        <v>121634793</v>
      </c>
      <c r="F1359" s="40">
        <f t="shared" si="119"/>
        <v>3.5540763511999991</v>
      </c>
      <c r="K1359" s="34">
        <v>3.2574999999999998</v>
      </c>
      <c r="N1359" s="21" t="str">
        <f t="shared" si="118"/>
        <v>COMPANIA MINERA SANTA LUISA S.A. - INVESTMENT SHARES</v>
      </c>
      <c r="O1359" s="21"/>
      <c r="P1359" s="40">
        <f t="shared" si="120"/>
        <v>37339921.105141982</v>
      </c>
      <c r="Q1359" s="45">
        <f t="shared" si="121"/>
        <v>3.5540763511999991</v>
      </c>
      <c r="R1359" s="45">
        <v>1.0910441599999998</v>
      </c>
    </row>
    <row r="1360" spans="3:18" x14ac:dyDescent="0.25">
      <c r="C1360" s="21" t="s">
        <v>1282</v>
      </c>
      <c r="E1360" s="40">
        <v>22406542741</v>
      </c>
      <c r="F1360" s="40">
        <f t="shared" si="119"/>
        <v>72.384554745324991</v>
      </c>
      <c r="K1360" s="34">
        <v>3.2574999999999998</v>
      </c>
      <c r="N1360" s="21" t="str">
        <f t="shared" si="118"/>
        <v>SOCIEDAD MINERA CERRO VERDE S.A.A. - COMMON SHARES</v>
      </c>
      <c r="O1360" s="21"/>
      <c r="P1360" s="40">
        <f t="shared" si="120"/>
        <v>6878447502.9930935</v>
      </c>
      <c r="Q1360" s="45">
        <f t="shared" si="121"/>
        <v>72.384554745324991</v>
      </c>
      <c r="R1360" s="45">
        <v>22.22089171</v>
      </c>
    </row>
    <row r="1361" spans="3:18" x14ac:dyDescent="0.25">
      <c r="C1361" s="21" t="s">
        <v>1283</v>
      </c>
      <c r="E1361" s="40">
        <v>5700616786</v>
      </c>
      <c r="F1361" s="40">
        <f t="shared" si="119"/>
        <v>0.1740751971</v>
      </c>
      <c r="K1361" s="34">
        <v>3.2574999999999998</v>
      </c>
      <c r="N1361" s="21" t="str">
        <f t="shared" si="118"/>
        <v>VOLCAN COMPANIA MINERA S.A.A. - COMMON SHARES -A-SERIES</v>
      </c>
      <c r="O1361" s="21"/>
      <c r="P1361" s="40">
        <f t="shared" si="120"/>
        <v>1749997478.4343822</v>
      </c>
      <c r="Q1361" s="45">
        <f t="shared" si="121"/>
        <v>0.1740751971</v>
      </c>
      <c r="R1361" s="45">
        <v>5.3438279999999998E-2</v>
      </c>
    </row>
    <row r="1362" spans="3:18" x14ac:dyDescent="0.25">
      <c r="C1362" s="21" t="s">
        <v>1284</v>
      </c>
      <c r="E1362" s="40">
        <v>1087205141</v>
      </c>
      <c r="F1362" s="40">
        <f t="shared" si="119"/>
        <v>209.66323814279997</v>
      </c>
      <c r="K1362" s="34">
        <v>3.2574999999999998</v>
      </c>
      <c r="N1362" s="21" t="str">
        <f t="shared" si="118"/>
        <v>VOLCAN COMPANIA MINERA S.A.A. - PREFERRED SHARES -B-SERIES</v>
      </c>
      <c r="O1362" s="21"/>
      <c r="P1362" s="40">
        <f t="shared" si="120"/>
        <v>333754456.1780507</v>
      </c>
      <c r="Q1362" s="45">
        <f t="shared" si="121"/>
        <v>209.66323814279997</v>
      </c>
      <c r="R1362" s="45">
        <v>64.363235039999992</v>
      </c>
    </row>
    <row r="1363" spans="3:18" x14ac:dyDescent="0.25">
      <c r="C1363" s="21" t="s">
        <v>1285</v>
      </c>
      <c r="E1363" s="40">
        <v>29945362</v>
      </c>
      <c r="F1363" s="40">
        <f t="shared" si="119"/>
        <v>0</v>
      </c>
      <c r="K1363" s="34">
        <v>3.2574999999999998</v>
      </c>
      <c r="N1363" s="21" t="str">
        <f t="shared" si="118"/>
        <v>AVLA PERU COMPANIA DE SEGUROS S.A. - COMMON SHARES</v>
      </c>
      <c r="O1363" s="21"/>
      <c r="P1363" s="40">
        <f t="shared" si="120"/>
        <v>9192743.5149654653</v>
      </c>
      <c r="Q1363" s="45">
        <f t="shared" si="121"/>
        <v>0</v>
      </c>
      <c r="R1363" s="45">
        <v>0</v>
      </c>
    </row>
    <row r="1364" spans="3:18" x14ac:dyDescent="0.25">
      <c r="C1364" s="21" t="s">
        <v>1286</v>
      </c>
      <c r="E1364" s="40">
        <v>46580000</v>
      </c>
      <c r="F1364" s="40">
        <f t="shared" si="119"/>
        <v>0</v>
      </c>
      <c r="K1364" s="34">
        <v>3.2574999999999998</v>
      </c>
      <c r="N1364" s="21" t="str">
        <f t="shared" si="118"/>
        <v>CHUBB PERU S.A. COMPANIA DE SEGUROS Y REASEGUROS - COMMON SHARES</v>
      </c>
      <c r="O1364" s="21"/>
      <c r="P1364" s="40">
        <f t="shared" si="120"/>
        <v>14299309.286262471</v>
      </c>
      <c r="Q1364" s="45">
        <f t="shared" si="121"/>
        <v>0</v>
      </c>
      <c r="R1364" s="45">
        <v>0</v>
      </c>
    </row>
    <row r="1365" spans="3:18" x14ac:dyDescent="0.25">
      <c r="C1365" s="21" t="s">
        <v>1287</v>
      </c>
      <c r="E1365" s="40">
        <v>207038884</v>
      </c>
      <c r="F1365" s="40">
        <f t="shared" si="119"/>
        <v>16.6383481254</v>
      </c>
      <c r="K1365" s="34">
        <v>3.2574999999999998</v>
      </c>
      <c r="N1365" s="21" t="str">
        <f t="shared" si="118"/>
        <v>QUALITAS COMPANIA DE SEGUROS S.A. - COMMON SHARES</v>
      </c>
      <c r="O1365" s="21"/>
      <c r="P1365" s="40">
        <f t="shared" si="120"/>
        <v>63557600.613967769</v>
      </c>
      <c r="Q1365" s="45">
        <f t="shared" si="121"/>
        <v>16.6383481254</v>
      </c>
      <c r="R1365" s="45">
        <v>5.1077047200000001</v>
      </c>
    </row>
    <row r="1366" spans="3:18" x14ac:dyDescent="0.25">
      <c r="C1366" s="21" t="s">
        <v>1288</v>
      </c>
      <c r="E1366" s="40">
        <v>359052438</v>
      </c>
      <c r="F1366" s="40">
        <f t="shared" si="119"/>
        <v>0</v>
      </c>
      <c r="K1366" s="34">
        <v>3.2574999999999998</v>
      </c>
      <c r="N1366" s="21" t="str">
        <f t="shared" si="118"/>
        <v>BNP PARIBAS CARDIF S.A. COMPANIA DE SEGUROS Y REASEGUROS - COMMON SHARES</v>
      </c>
      <c r="O1366" s="21"/>
      <c r="P1366" s="40">
        <f t="shared" si="120"/>
        <v>110223311.74213354</v>
      </c>
      <c r="Q1366" s="45">
        <f t="shared" si="121"/>
        <v>0</v>
      </c>
      <c r="R1366" s="45">
        <v>0</v>
      </c>
    </row>
    <row r="1367" spans="3:18" x14ac:dyDescent="0.25">
      <c r="C1367" s="21" t="s">
        <v>1289</v>
      </c>
      <c r="E1367" s="40">
        <v>22670505</v>
      </c>
      <c r="F1367" s="40">
        <f t="shared" si="119"/>
        <v>0</v>
      </c>
      <c r="K1367" s="34">
        <v>3.2574999999999998</v>
      </c>
      <c r="N1367" s="21" t="str">
        <f t="shared" si="118"/>
        <v>COFACE SEGURO DE CREDITO PERU S.A. - COMMON SHARES</v>
      </c>
      <c r="O1367" s="21"/>
      <c r="P1367" s="40">
        <f t="shared" si="120"/>
        <v>6959479.6623177286</v>
      </c>
      <c r="Q1367" s="45">
        <f t="shared" si="121"/>
        <v>0</v>
      </c>
      <c r="R1367" s="45">
        <v>0</v>
      </c>
    </row>
    <row r="1368" spans="3:18" x14ac:dyDescent="0.25">
      <c r="C1368" s="21" t="s">
        <v>1290</v>
      </c>
      <c r="E1368" s="40">
        <v>73174512</v>
      </c>
      <c r="F1368" s="40">
        <f t="shared" si="119"/>
        <v>0</v>
      </c>
      <c r="K1368" s="34">
        <v>3.2574999999999998</v>
      </c>
      <c r="N1368" s="21" t="str">
        <f t="shared" si="118"/>
        <v>COMPANIA DE SEGUROS DE VIDA CAMARA S.A. - COMMON SHARES</v>
      </c>
      <c r="O1368" s="21"/>
      <c r="P1368" s="40">
        <f t="shared" si="120"/>
        <v>22463395.855717577</v>
      </c>
      <c r="Q1368" s="45">
        <f t="shared" si="121"/>
        <v>0</v>
      </c>
      <c r="R1368" s="45">
        <v>0</v>
      </c>
    </row>
    <row r="1369" spans="3:18" x14ac:dyDescent="0.25">
      <c r="C1369" s="21" t="s">
        <v>1291</v>
      </c>
      <c r="E1369" s="40">
        <v>35381414</v>
      </c>
      <c r="F1369" s="40">
        <f t="shared" si="119"/>
        <v>0</v>
      </c>
      <c r="K1369" s="34">
        <v>3.2574999999999998</v>
      </c>
      <c r="N1369" s="21" t="str">
        <f t="shared" si="118"/>
        <v>CRECER SEGUROS S.A. COMPANIA DE SEGUROS - COMMON SHARES</v>
      </c>
      <c r="O1369" s="21"/>
      <c r="P1369" s="40">
        <f t="shared" si="120"/>
        <v>10861523.867996931</v>
      </c>
      <c r="Q1369" s="45">
        <f t="shared" si="121"/>
        <v>0</v>
      </c>
      <c r="R1369" s="45">
        <v>0</v>
      </c>
    </row>
    <row r="1370" spans="3:18" x14ac:dyDescent="0.25">
      <c r="C1370" s="21" t="s">
        <v>1292</v>
      </c>
      <c r="E1370" s="40">
        <v>380914658</v>
      </c>
      <c r="F1370" s="40">
        <f t="shared" si="119"/>
        <v>3.7450597975E-2</v>
      </c>
      <c r="K1370" s="34">
        <v>3.2574999999999998</v>
      </c>
      <c r="N1370" s="21" t="str">
        <f t="shared" si="118"/>
        <v>MAPFRE PERU COMPANIA DE SEGUROS Y REASEGUROS S.A. - COMMON SHARES</v>
      </c>
      <c r="O1370" s="21"/>
      <c r="P1370" s="40">
        <f t="shared" si="120"/>
        <v>116934660.93630084</v>
      </c>
      <c r="Q1370" s="45">
        <f t="shared" si="121"/>
        <v>3.7450597975E-2</v>
      </c>
      <c r="R1370" s="45">
        <v>1.149673E-2</v>
      </c>
    </row>
    <row r="1371" spans="3:18" x14ac:dyDescent="0.25">
      <c r="C1371" s="21" t="s">
        <v>1293</v>
      </c>
      <c r="E1371" s="40">
        <v>36812276</v>
      </c>
      <c r="F1371" s="40">
        <f t="shared" si="119"/>
        <v>0</v>
      </c>
      <c r="K1371" s="34">
        <v>3.2574999999999998</v>
      </c>
      <c r="N1371" s="21" t="str">
        <f t="shared" si="118"/>
        <v>INSUR S.A. COMPANIA DE SEGUROS - COMMON SHARES</v>
      </c>
      <c r="O1371" s="21"/>
      <c r="P1371" s="40">
        <f t="shared" si="120"/>
        <v>11300775.441289334</v>
      </c>
      <c r="Q1371" s="45">
        <f t="shared" si="121"/>
        <v>0</v>
      </c>
      <c r="R1371" s="45">
        <v>0</v>
      </c>
    </row>
    <row r="1372" spans="3:18" x14ac:dyDescent="0.25">
      <c r="C1372" s="21" t="s">
        <v>1294</v>
      </c>
      <c r="E1372" s="40">
        <v>777381840</v>
      </c>
      <c r="F1372" s="40">
        <f t="shared" si="119"/>
        <v>0</v>
      </c>
      <c r="K1372" s="34">
        <v>3.2574999999999998</v>
      </c>
      <c r="N1372" s="21" t="str">
        <f t="shared" si="118"/>
        <v>INTERSEGURO COMPANIA DE SEGUROS S.A. - COMMON SHARES</v>
      </c>
      <c r="O1372" s="21"/>
      <c r="P1372" s="40">
        <f t="shared" si="120"/>
        <v>238643696.0859555</v>
      </c>
      <c r="Q1372" s="45">
        <f t="shared" si="121"/>
        <v>0</v>
      </c>
      <c r="R1372" s="45">
        <v>0</v>
      </c>
    </row>
    <row r="1373" spans="3:18" x14ac:dyDescent="0.25">
      <c r="C1373" s="21" t="s">
        <v>1295</v>
      </c>
      <c r="E1373" s="40">
        <v>392436067</v>
      </c>
      <c r="F1373" s="40">
        <f t="shared" si="119"/>
        <v>337.77369215532497</v>
      </c>
      <c r="K1373" s="34">
        <v>3.2574999999999998</v>
      </c>
      <c r="N1373" s="21" t="str">
        <f t="shared" si="118"/>
        <v>LA POSITIVA SEGUROS Y REASEGUROS S.A.A. - COMMON SHARES</v>
      </c>
      <c r="O1373" s="21"/>
      <c r="P1373" s="40">
        <f t="shared" si="120"/>
        <v>120471547.81273983</v>
      </c>
      <c r="Q1373" s="45">
        <f t="shared" si="121"/>
        <v>337.77369215532497</v>
      </c>
      <c r="R1373" s="45">
        <v>103.69107971</v>
      </c>
    </row>
    <row r="1374" spans="3:18" x14ac:dyDescent="0.25">
      <c r="C1374" s="21" t="s">
        <v>1296</v>
      </c>
      <c r="E1374" s="40">
        <v>439719585</v>
      </c>
      <c r="F1374" s="40">
        <f t="shared" si="119"/>
        <v>43.470689974149998</v>
      </c>
      <c r="K1374" s="34">
        <v>3.2574999999999998</v>
      </c>
      <c r="N1374" s="21" t="str">
        <f t="shared" si="118"/>
        <v>LA POSITIVA VIDA SEGUROS Y REASEGUROS S.A. - COMMON SHARES</v>
      </c>
      <c r="O1374" s="21"/>
      <c r="P1374" s="40">
        <f t="shared" si="120"/>
        <v>134986825.78664622</v>
      </c>
      <c r="Q1374" s="45">
        <f t="shared" si="121"/>
        <v>43.470689974149998</v>
      </c>
      <c r="R1374" s="45">
        <v>13.344801220000001</v>
      </c>
    </row>
    <row r="1375" spans="3:18" x14ac:dyDescent="0.25">
      <c r="C1375" s="21" t="s">
        <v>1297</v>
      </c>
      <c r="E1375" s="40">
        <v>16950000</v>
      </c>
      <c r="F1375" s="40">
        <f t="shared" si="119"/>
        <v>0</v>
      </c>
      <c r="K1375" s="34">
        <v>3.2574999999999998</v>
      </c>
      <c r="N1375" s="21" t="str">
        <f t="shared" ref="N1375:N1438" si="122">C1375</f>
        <v>LIBERTY SEGUROS S.A. - COMMON SHARES</v>
      </c>
      <c r="O1375" s="21"/>
      <c r="P1375" s="40">
        <f t="shared" si="120"/>
        <v>5203376.8227168079</v>
      </c>
      <c r="Q1375" s="45">
        <f t="shared" si="121"/>
        <v>0</v>
      </c>
      <c r="R1375" s="45">
        <v>0</v>
      </c>
    </row>
    <row r="1376" spans="3:18" x14ac:dyDescent="0.25">
      <c r="C1376" s="21" t="s">
        <v>1298</v>
      </c>
      <c r="E1376" s="40">
        <v>440276197</v>
      </c>
      <c r="F1376" s="40">
        <f t="shared" si="119"/>
        <v>8.9496717874999993E-2</v>
      </c>
      <c r="K1376" s="34">
        <v>3.2574999999999998</v>
      </c>
      <c r="N1376" s="21" t="str">
        <f t="shared" si="122"/>
        <v>MAPFRE PERU VIDA COMPANIA DE SEGUROS Y REASEGUROS - COMMON SHARES</v>
      </c>
      <c r="O1376" s="21"/>
      <c r="P1376" s="40">
        <f t="shared" si="120"/>
        <v>135157696.69992325</v>
      </c>
      <c r="Q1376" s="45">
        <f t="shared" si="121"/>
        <v>8.9496717874999993E-2</v>
      </c>
      <c r="R1376" s="45">
        <v>2.747405E-2</v>
      </c>
    </row>
    <row r="1377" spans="3:18" x14ac:dyDescent="0.25">
      <c r="C1377" s="21" t="s">
        <v>1299</v>
      </c>
      <c r="E1377" s="40">
        <v>3603495365</v>
      </c>
      <c r="F1377" s="40">
        <f t="shared" si="119"/>
        <v>0</v>
      </c>
      <c r="K1377" s="34">
        <v>3.2574999999999998</v>
      </c>
      <c r="N1377" s="21" t="str">
        <f t="shared" si="122"/>
        <v>PACIFICO COMPANIA DE SEGUROS Y REASEGUROS - COMMON SHARES</v>
      </c>
      <c r="O1377" s="21"/>
      <c r="P1377" s="40">
        <f t="shared" si="120"/>
        <v>1106215000.7674599</v>
      </c>
      <c r="Q1377" s="45">
        <f t="shared" si="121"/>
        <v>0</v>
      </c>
      <c r="R1377" s="45">
        <v>0</v>
      </c>
    </row>
    <row r="1378" spans="3:18" x14ac:dyDescent="0.25">
      <c r="C1378" s="21" t="s">
        <v>1300</v>
      </c>
      <c r="E1378" s="40">
        <v>100000000</v>
      </c>
      <c r="F1378" s="40">
        <f t="shared" si="119"/>
        <v>0</v>
      </c>
      <c r="K1378" s="34">
        <v>3.2574999999999998</v>
      </c>
      <c r="N1378" s="21" t="str">
        <f t="shared" si="122"/>
        <v>OHIO NATIONAL SEGUROS DE VIDA S.A. - COMMON SHARES</v>
      </c>
      <c r="O1378" s="21"/>
      <c r="P1378" s="40">
        <f t="shared" si="120"/>
        <v>30698388.334612433</v>
      </c>
      <c r="Q1378" s="45">
        <f t="shared" si="121"/>
        <v>0</v>
      </c>
      <c r="R1378" s="45">
        <v>0</v>
      </c>
    </row>
    <row r="1379" spans="3:18" x14ac:dyDescent="0.25">
      <c r="C1379" s="21" t="s">
        <v>1301</v>
      </c>
      <c r="E1379" s="40">
        <v>161859363</v>
      </c>
      <c r="F1379" s="40">
        <f t="shared" si="119"/>
        <v>0</v>
      </c>
      <c r="K1379" s="34">
        <v>3.2574999999999998</v>
      </c>
      <c r="N1379" s="21" t="str">
        <f t="shared" si="122"/>
        <v>PROTECTA S.A. COMPANIA DE SEGUROS  - COMMON SHARES</v>
      </c>
      <c r="O1379" s="21"/>
      <c r="P1379" s="40">
        <f t="shared" si="120"/>
        <v>49688215.809669994</v>
      </c>
      <c r="Q1379" s="45">
        <f t="shared" si="121"/>
        <v>0</v>
      </c>
      <c r="R1379" s="45">
        <v>0</v>
      </c>
    </row>
    <row r="1380" spans="3:18" x14ac:dyDescent="0.25">
      <c r="C1380" s="21" t="s">
        <v>1302</v>
      </c>
      <c r="E1380" s="40">
        <v>15141102</v>
      </c>
      <c r="F1380" s="40">
        <f t="shared" si="119"/>
        <v>0</v>
      </c>
      <c r="K1380" s="34">
        <v>3.2574999999999998</v>
      </c>
      <c r="N1380" s="21" t="str">
        <f t="shared" si="122"/>
        <v>RIGEL PERU S.A. COMPANIA DE SEGUROS DE VIDA - COMMON SHARES</v>
      </c>
      <c r="O1380" s="21"/>
      <c r="P1380" s="40">
        <f t="shared" si="120"/>
        <v>4648074.2900997698</v>
      </c>
      <c r="Q1380" s="45">
        <f t="shared" si="121"/>
        <v>0</v>
      </c>
      <c r="R1380" s="45">
        <v>0</v>
      </c>
    </row>
    <row r="1381" spans="3:18" x14ac:dyDescent="0.25">
      <c r="C1381" s="21" t="s">
        <v>1303</v>
      </c>
      <c r="E1381" s="40">
        <v>1588784143</v>
      </c>
      <c r="F1381" s="40">
        <f t="shared" ref="F1381:F1444" si="123">K1381*R1381</f>
        <v>15.335638596674999</v>
      </c>
      <c r="K1381" s="34">
        <v>3.2574999999999998</v>
      </c>
      <c r="N1381" s="21" t="str">
        <f t="shared" si="122"/>
        <v>RIMAC SEGUROS Y REASEGUROS - COMMON SHARES</v>
      </c>
      <c r="O1381" s="21"/>
      <c r="P1381" s="40">
        <f t="shared" ref="P1381:P1444" si="124">E1381/K1381</f>
        <v>487731126.01688415</v>
      </c>
      <c r="Q1381" s="45">
        <f t="shared" ref="Q1381:Q1444" si="125">F1381</f>
        <v>15.335638596674999</v>
      </c>
      <c r="R1381" s="45">
        <v>4.7077938899999996</v>
      </c>
    </row>
    <row r="1382" spans="3:18" x14ac:dyDescent="0.25">
      <c r="C1382" s="21" t="s">
        <v>1304</v>
      </c>
      <c r="E1382" s="40">
        <v>14093417</v>
      </c>
      <c r="F1382" s="40">
        <f t="shared" si="123"/>
        <v>0</v>
      </c>
      <c r="K1382" s="34">
        <v>3.2574999999999998</v>
      </c>
      <c r="N1382" s="21" t="str">
        <f t="shared" si="122"/>
        <v>SECREX COMPANIA DE SEGUROS DE CREDITO Y GARANTIAS S.A.   - COMMON SHARES</v>
      </c>
      <c r="O1382" s="21"/>
      <c r="P1382" s="40">
        <f t="shared" si="124"/>
        <v>4326451.880276286</v>
      </c>
      <c r="Q1382" s="45">
        <f t="shared" si="125"/>
        <v>0</v>
      </c>
      <c r="R1382" s="45">
        <v>0</v>
      </c>
    </row>
    <row r="1383" spans="3:18" x14ac:dyDescent="0.25">
      <c r="C1383" s="21" t="s">
        <v>1305</v>
      </c>
      <c r="E1383" s="40">
        <v>6529128312</v>
      </c>
      <c r="F1383" s="40">
        <f t="shared" si="123"/>
        <v>33.100060332950001</v>
      </c>
      <c r="K1383" s="34">
        <v>3.2574999999999998</v>
      </c>
      <c r="N1383" s="21" t="str">
        <f t="shared" si="122"/>
        <v>ENEL GENERACION PERU S.A.A. - COMMON SHARES</v>
      </c>
      <c r="O1383" s="21"/>
      <c r="P1383" s="40">
        <f t="shared" si="124"/>
        <v>2004337164.0828857</v>
      </c>
      <c r="Q1383" s="45">
        <f t="shared" si="125"/>
        <v>33.100060332950001</v>
      </c>
      <c r="R1383" s="45">
        <v>10.161185060000001</v>
      </c>
    </row>
    <row r="1384" spans="3:18" x14ac:dyDescent="0.25">
      <c r="C1384" s="21" t="s">
        <v>1306</v>
      </c>
      <c r="E1384" s="40">
        <v>4693444665</v>
      </c>
      <c r="F1384" s="40">
        <f t="shared" si="123"/>
        <v>89.55824029042499</v>
      </c>
      <c r="K1384" s="34">
        <v>3.2574999999999998</v>
      </c>
      <c r="N1384" s="21" t="str">
        <f t="shared" si="122"/>
        <v>ENEL DISTRIBUCION PERU S.A.A. - COMMON SHARES</v>
      </c>
      <c r="O1384" s="21"/>
      <c r="P1384" s="40">
        <f t="shared" si="124"/>
        <v>1440811869.5318496</v>
      </c>
      <c r="Q1384" s="45">
        <f t="shared" si="125"/>
        <v>89.55824029042499</v>
      </c>
      <c r="R1384" s="45">
        <v>27.492936390000001</v>
      </c>
    </row>
    <row r="1385" spans="3:18" x14ac:dyDescent="0.25">
      <c r="C1385" s="21" t="s">
        <v>1307</v>
      </c>
      <c r="E1385" s="40">
        <v>13276415</v>
      </c>
      <c r="F1385" s="40">
        <f t="shared" si="123"/>
        <v>0</v>
      </c>
      <c r="K1385" s="34">
        <v>3.2574999999999998</v>
      </c>
      <c r="N1385" s="21" t="str">
        <f t="shared" si="122"/>
        <v>EMPRESA DE GENERACION ELECTRICA DEL SUR S.A. - EGESUR - COMMON SHARES -B- SERIES</v>
      </c>
      <c r="O1385" s="21"/>
      <c r="P1385" s="40">
        <f t="shared" si="124"/>
        <v>4075645.4336147355</v>
      </c>
      <c r="Q1385" s="45">
        <f t="shared" si="125"/>
        <v>0</v>
      </c>
      <c r="R1385" s="45">
        <v>0</v>
      </c>
    </row>
    <row r="1386" spans="3:18" x14ac:dyDescent="0.25">
      <c r="C1386" s="21" t="s">
        <v>1308</v>
      </c>
      <c r="E1386" s="40">
        <v>31929661</v>
      </c>
      <c r="F1386" s="40">
        <f t="shared" si="123"/>
        <v>0</v>
      </c>
      <c r="K1386" s="34">
        <v>3.2574999999999998</v>
      </c>
      <c r="N1386" s="21" t="str">
        <f t="shared" si="122"/>
        <v>EMPRESA DE GENERACION ELECTRICA SAN GABAN S.A. - COMMON SHARES -B- SERIES</v>
      </c>
      <c r="O1386" s="21"/>
      <c r="P1386" s="40">
        <f t="shared" si="124"/>
        <v>9801891.3277052958</v>
      </c>
      <c r="Q1386" s="45">
        <f t="shared" si="125"/>
        <v>0</v>
      </c>
      <c r="R1386" s="45">
        <v>0</v>
      </c>
    </row>
    <row r="1387" spans="3:18" x14ac:dyDescent="0.25">
      <c r="C1387" s="21" t="s">
        <v>1309</v>
      </c>
      <c r="E1387" s="40">
        <v>216264562</v>
      </c>
      <c r="F1387" s="40">
        <f t="shared" si="123"/>
        <v>0</v>
      </c>
      <c r="K1387" s="34">
        <v>3.2574999999999998</v>
      </c>
      <c r="N1387" s="21" t="str">
        <f t="shared" si="122"/>
        <v>EMPRESA ELECTRICIDAD DEL PERU - ELECTROPERU S.A.  - COMMON SHARES -B- SERIES</v>
      </c>
      <c r="O1387" s="21"/>
      <c r="P1387" s="40">
        <f t="shared" si="124"/>
        <v>66389735.072908677</v>
      </c>
      <c r="Q1387" s="45">
        <f t="shared" si="125"/>
        <v>0</v>
      </c>
      <c r="R1387" s="45">
        <v>0</v>
      </c>
    </row>
    <row r="1388" spans="3:18" x14ac:dyDescent="0.25">
      <c r="C1388" s="21" t="s">
        <v>1310</v>
      </c>
      <c r="E1388" s="40">
        <v>12028631</v>
      </c>
      <c r="F1388" s="40">
        <f t="shared" si="123"/>
        <v>1.9178857000000001E-3</v>
      </c>
      <c r="K1388" s="34">
        <v>3.2574999999999998</v>
      </c>
      <c r="N1388" s="21" t="str">
        <f t="shared" si="122"/>
        <v>ELECTRO SUR ESTE S.A.A. - COMMON SHARES -B- SERIES</v>
      </c>
      <c r="O1388" s="21"/>
      <c r="P1388" s="40">
        <f t="shared" si="124"/>
        <v>3692595.8557175752</v>
      </c>
      <c r="Q1388" s="45">
        <f t="shared" si="125"/>
        <v>1.9178857000000001E-3</v>
      </c>
      <c r="R1388" s="45">
        <v>5.8876000000000002E-4</v>
      </c>
    </row>
    <row r="1389" spans="3:18" x14ac:dyDescent="0.25">
      <c r="C1389" s="21" t="s">
        <v>1311</v>
      </c>
      <c r="E1389" s="40">
        <v>10235420</v>
      </c>
      <c r="F1389" s="40">
        <f t="shared" si="123"/>
        <v>0</v>
      </c>
      <c r="K1389" s="34">
        <v>3.2574999999999998</v>
      </c>
      <c r="N1389" s="21" t="str">
        <f t="shared" si="122"/>
        <v>ELECTRO PUNO S.A.A. - COMMON SHARES -B- SERIES</v>
      </c>
      <c r="O1389" s="21"/>
      <c r="P1389" s="40">
        <f t="shared" si="124"/>
        <v>3142108.9792785882</v>
      </c>
      <c r="Q1389" s="45">
        <f t="shared" si="125"/>
        <v>0</v>
      </c>
      <c r="R1389" s="45">
        <v>0</v>
      </c>
    </row>
    <row r="1390" spans="3:18" x14ac:dyDescent="0.25">
      <c r="C1390" s="21" t="s">
        <v>1312</v>
      </c>
      <c r="E1390" s="40">
        <v>289264403</v>
      </c>
      <c r="F1390" s="40">
        <f t="shared" si="123"/>
        <v>1.2561245749999998E-3</v>
      </c>
      <c r="K1390" s="34">
        <v>3.2574999999999998</v>
      </c>
      <c r="N1390" s="21" t="str">
        <f t="shared" si="122"/>
        <v>ELECTRO DUNAS S.A.A. - COMMON SHARES</v>
      </c>
      <c r="O1390" s="21"/>
      <c r="P1390" s="40">
        <f t="shared" si="124"/>
        <v>88799509.7467383</v>
      </c>
      <c r="Q1390" s="45">
        <f t="shared" si="125"/>
        <v>1.2561245749999998E-3</v>
      </c>
      <c r="R1390" s="45">
        <v>3.8560999999999999E-4</v>
      </c>
    </row>
    <row r="1391" spans="3:18" x14ac:dyDescent="0.25">
      <c r="C1391" s="21" t="s">
        <v>1313</v>
      </c>
      <c r="E1391" s="40">
        <v>13396725</v>
      </c>
      <c r="F1391" s="40">
        <f t="shared" si="123"/>
        <v>0</v>
      </c>
      <c r="K1391" s="34">
        <v>3.2574999999999998</v>
      </c>
      <c r="N1391" s="21" t="str">
        <f t="shared" si="122"/>
        <v>EMPRESA REGIONAL DE SERVICIO PUBLICO DE ELECTRICIDAD ELECTROSUR - COMMON SHARES -D SERIES</v>
      </c>
      <c r="O1391" s="21"/>
      <c r="P1391" s="40">
        <f t="shared" si="124"/>
        <v>4112578.6646201075</v>
      </c>
      <c r="Q1391" s="45">
        <f t="shared" si="125"/>
        <v>0</v>
      </c>
      <c r="R1391" s="45">
        <v>0</v>
      </c>
    </row>
    <row r="1392" spans="3:18" x14ac:dyDescent="0.25">
      <c r="C1392" s="21" t="s">
        <v>1314</v>
      </c>
      <c r="E1392" s="40">
        <v>203008234</v>
      </c>
      <c r="F1392" s="40">
        <f t="shared" si="123"/>
        <v>0.23603923180000003</v>
      </c>
      <c r="K1392" s="34">
        <v>3.2574999999999998</v>
      </c>
      <c r="N1392" s="21" t="str">
        <f t="shared" si="122"/>
        <v>ENEL GENERACION PIURA S.A. - COMMON SHARES -B- SERIES</v>
      </c>
      <c r="O1392" s="21"/>
      <c r="P1392" s="40">
        <f t="shared" si="124"/>
        <v>62320256.024558716</v>
      </c>
      <c r="Q1392" s="45">
        <f t="shared" si="125"/>
        <v>0.23603923180000003</v>
      </c>
      <c r="R1392" s="45">
        <v>7.2460240000000009E-2</v>
      </c>
    </row>
    <row r="1393" spans="3:18" x14ac:dyDescent="0.25">
      <c r="C1393" s="21" t="s">
        <v>1315</v>
      </c>
      <c r="E1393" s="40">
        <v>53406099</v>
      </c>
      <c r="F1393" s="40">
        <f t="shared" si="123"/>
        <v>4.2995645752250002</v>
      </c>
      <c r="K1393" s="34">
        <v>3.2574999999999998</v>
      </c>
      <c r="N1393" s="21" t="str">
        <f t="shared" si="122"/>
        <v>HIDRANDINA - COMMON SHARES -A2-SERIES</v>
      </c>
      <c r="O1393" s="21"/>
      <c r="P1393" s="40">
        <f t="shared" si="124"/>
        <v>16394811.665387567</v>
      </c>
      <c r="Q1393" s="45">
        <f t="shared" si="125"/>
        <v>4.2995645752250002</v>
      </c>
      <c r="R1393" s="45">
        <v>1.3198970300000001</v>
      </c>
    </row>
    <row r="1394" spans="3:18" x14ac:dyDescent="0.25">
      <c r="C1394" s="21" t="s">
        <v>1316</v>
      </c>
      <c r="E1394" s="40">
        <v>4720754586</v>
      </c>
      <c r="F1394" s="40">
        <f t="shared" si="123"/>
        <v>116.9895925758</v>
      </c>
      <c r="K1394" s="34">
        <v>3.2574999999999998</v>
      </c>
      <c r="N1394" s="21" t="str">
        <f t="shared" si="122"/>
        <v>ENGIE ENERGIA PERU S.A. - COMMON SHARES</v>
      </c>
      <c r="O1394" s="21"/>
      <c r="P1394" s="40">
        <f t="shared" si="124"/>
        <v>1449195575.1343055</v>
      </c>
      <c r="Q1394" s="45">
        <f t="shared" si="125"/>
        <v>116.9895925758</v>
      </c>
      <c r="R1394" s="45">
        <v>35.913919440000001</v>
      </c>
    </row>
    <row r="1395" spans="3:18" x14ac:dyDescent="0.25">
      <c r="C1395" s="21" t="s">
        <v>1317</v>
      </c>
      <c r="E1395" s="40">
        <v>12538997803</v>
      </c>
      <c r="F1395" s="40">
        <f t="shared" si="123"/>
        <v>439.60363638322502</v>
      </c>
      <c r="K1395" s="34">
        <v>3.2574999999999998</v>
      </c>
      <c r="N1395" s="21" t="str">
        <f t="shared" si="122"/>
        <v>LUZ DEL SUR S.A.A. - COMMON SHARES</v>
      </c>
      <c r="O1395" s="21"/>
      <c r="P1395" s="40">
        <f t="shared" si="124"/>
        <v>3849270238.8334613</v>
      </c>
      <c r="Q1395" s="45">
        <f t="shared" si="125"/>
        <v>439.60363638322502</v>
      </c>
      <c r="R1395" s="45">
        <v>134.95123143000001</v>
      </c>
    </row>
    <row r="1396" spans="3:18" x14ac:dyDescent="0.25">
      <c r="C1396" s="21" t="s">
        <v>1318</v>
      </c>
      <c r="E1396" s="40">
        <v>25859630</v>
      </c>
      <c r="F1396" s="40">
        <f t="shared" si="123"/>
        <v>0</v>
      </c>
      <c r="K1396" s="34">
        <v>3.2574999999999998</v>
      </c>
      <c r="N1396" s="21" t="str">
        <f t="shared" si="122"/>
        <v>PERUANA DE ENERGIA S.A.A. - COMMON SHARES -A- SERIES</v>
      </c>
      <c r="O1396" s="21"/>
      <c r="P1396" s="40">
        <f t="shared" si="124"/>
        <v>7938489.639293937</v>
      </c>
      <c r="Q1396" s="45">
        <f t="shared" si="125"/>
        <v>0</v>
      </c>
      <c r="R1396" s="45">
        <v>0</v>
      </c>
    </row>
    <row r="1397" spans="3:18" x14ac:dyDescent="0.25">
      <c r="C1397" s="21" t="s">
        <v>1319</v>
      </c>
      <c r="E1397" s="40">
        <v>12956895</v>
      </c>
      <c r="F1397" s="40">
        <f t="shared" si="123"/>
        <v>0.21937044142499998</v>
      </c>
      <c r="K1397" s="34">
        <v>3.2574999999999998</v>
      </c>
      <c r="N1397" s="21" t="str">
        <f t="shared" si="122"/>
        <v>PERUANA DE ENERGIA S.A.A. - PREFERRED SHARES -B- SERIES</v>
      </c>
      <c r="O1397" s="21"/>
      <c r="P1397" s="40">
        <f t="shared" si="124"/>
        <v>3977557.943207982</v>
      </c>
      <c r="Q1397" s="45">
        <f t="shared" si="125"/>
        <v>0.21937044142499998</v>
      </c>
      <c r="R1397" s="45">
        <v>6.7343189999999997E-2</v>
      </c>
    </row>
    <row r="1398" spans="3:18" x14ac:dyDescent="0.25">
      <c r="C1398" s="21" t="s">
        <v>1320</v>
      </c>
      <c r="E1398" s="40">
        <v>554128000</v>
      </c>
      <c r="F1398" s="40">
        <f t="shared" si="123"/>
        <v>0</v>
      </c>
      <c r="K1398" s="34">
        <v>3.2574999999999998</v>
      </c>
      <c r="N1398" s="21" t="str">
        <f t="shared" si="122"/>
        <v>SERVICIO DE AGUA POTABLE Y ALCANTARILLADO DE LIMA - SEDAPAL - COMMON SHARES -B- SERIES</v>
      </c>
      <c r="O1398" s="21"/>
      <c r="P1398" s="40">
        <f t="shared" si="124"/>
        <v>170108365.31082118</v>
      </c>
      <c r="Q1398" s="45">
        <f t="shared" si="125"/>
        <v>0</v>
      </c>
      <c r="R1398" s="45">
        <v>0</v>
      </c>
    </row>
    <row r="1399" spans="3:18" x14ac:dyDescent="0.25">
      <c r="C1399" s="21" t="s">
        <v>1321</v>
      </c>
      <c r="E1399" s="40">
        <v>81816347</v>
      </c>
      <c r="F1399" s="40">
        <f t="shared" si="123"/>
        <v>5.2400796499999991E-3</v>
      </c>
      <c r="K1399" s="34">
        <v>3.2574999999999998</v>
      </c>
      <c r="N1399" s="21" t="str">
        <f t="shared" si="122"/>
        <v>SHOUGANG GENERACION ELECTRICA S.A.A. - COMMON SHARES</v>
      </c>
      <c r="O1399" s="21"/>
      <c r="P1399" s="40">
        <f t="shared" si="124"/>
        <v>25116299.923254032</v>
      </c>
      <c r="Q1399" s="45">
        <f t="shared" si="125"/>
        <v>5.2400796499999991E-3</v>
      </c>
      <c r="R1399" s="45">
        <v>1.6086199999999998E-3</v>
      </c>
    </row>
    <row r="1400" spans="3:18" x14ac:dyDescent="0.25">
      <c r="C1400" s="21" t="s">
        <v>1322</v>
      </c>
      <c r="E1400" s="40">
        <v>8292509</v>
      </c>
      <c r="F1400" s="40">
        <f t="shared" si="123"/>
        <v>0</v>
      </c>
      <c r="K1400" s="34">
        <v>3.2574999999999998</v>
      </c>
      <c r="N1400" s="21" t="str">
        <f t="shared" si="122"/>
        <v>SOCIEDAD ELECTRICA DEL SUR OESTE S.A. - SEAL - COMMON SHARES -D- SERIES</v>
      </c>
      <c r="O1400" s="21"/>
      <c r="P1400" s="40">
        <f t="shared" si="124"/>
        <v>2545666.6155026862</v>
      </c>
      <c r="Q1400" s="45">
        <f t="shared" si="125"/>
        <v>0</v>
      </c>
      <c r="R1400" s="45">
        <v>0</v>
      </c>
    </row>
    <row r="1401" spans="3:18" x14ac:dyDescent="0.25">
      <c r="C1401" s="21" t="s">
        <v>1323</v>
      </c>
      <c r="E1401" s="40">
        <v>63087848</v>
      </c>
      <c r="F1401" s="40">
        <f t="shared" si="123"/>
        <v>0</v>
      </c>
      <c r="K1401" s="34">
        <v>3.2574999999999998</v>
      </c>
      <c r="N1401" s="21" t="str">
        <f t="shared" si="122"/>
        <v>TC SIGLO 21 S.A.A. - COMMON SHARES -A-SERIES</v>
      </c>
      <c r="O1401" s="21"/>
      <c r="P1401" s="40">
        <f t="shared" si="124"/>
        <v>19366952.570990022</v>
      </c>
      <c r="Q1401" s="45">
        <f t="shared" si="125"/>
        <v>0</v>
      </c>
      <c r="R1401" s="45">
        <v>0</v>
      </c>
    </row>
    <row r="1402" spans="3:18" x14ac:dyDescent="0.25">
      <c r="C1402" s="21" t="s">
        <v>1324</v>
      </c>
      <c r="E1402" s="40">
        <v>9280445</v>
      </c>
      <c r="F1402" s="40">
        <f t="shared" si="123"/>
        <v>0</v>
      </c>
      <c r="K1402" s="34">
        <v>3.2574999999999998</v>
      </c>
      <c r="N1402" s="21" t="str">
        <f t="shared" si="122"/>
        <v>TC SIGLO 21 S.A.A. - COMMON SHARES -B-SERIES</v>
      </c>
      <c r="O1402" s="21"/>
      <c r="P1402" s="40">
        <f t="shared" si="124"/>
        <v>2848947.0452801231</v>
      </c>
      <c r="Q1402" s="45">
        <f t="shared" si="125"/>
        <v>0</v>
      </c>
      <c r="R1402" s="45">
        <v>0</v>
      </c>
    </row>
    <row r="1403" spans="3:18" x14ac:dyDescent="0.25">
      <c r="C1403" s="21" t="s">
        <v>1325</v>
      </c>
      <c r="E1403" s="40">
        <v>3745473549</v>
      </c>
      <c r="F1403" s="40">
        <f t="shared" si="123"/>
        <v>3.4910054831499995</v>
      </c>
      <c r="K1403" s="34">
        <v>3.2574999999999998</v>
      </c>
      <c r="N1403" s="21" t="str">
        <f t="shared" si="122"/>
        <v>TELEFONICA DEL PERU S.A.A. - COMMON SHARES -B-SERIES</v>
      </c>
      <c r="O1403" s="21"/>
      <c r="P1403" s="40">
        <f t="shared" si="124"/>
        <v>1149800015.0422103</v>
      </c>
      <c r="Q1403" s="45">
        <f t="shared" si="125"/>
        <v>3.4910054831499995</v>
      </c>
      <c r="R1403" s="45">
        <v>1.0716824199999999</v>
      </c>
    </row>
    <row r="1404" spans="3:18" x14ac:dyDescent="0.25">
      <c r="C1404" s="21" t="s">
        <v>1326</v>
      </c>
      <c r="E1404" s="40">
        <v>333106</v>
      </c>
      <c r="F1404" s="40">
        <f t="shared" si="123"/>
        <v>0</v>
      </c>
      <c r="K1404" s="34">
        <v>3.2574999999999998</v>
      </c>
      <c r="N1404" s="21" t="str">
        <f t="shared" si="122"/>
        <v>TELEFONICA DEL PERU S.A.A.    - COMMON SHARES -C- SERIES</v>
      </c>
      <c r="O1404" s="21"/>
      <c r="P1404" s="40">
        <f t="shared" si="124"/>
        <v>102258.17344589409</v>
      </c>
      <c r="Q1404" s="45">
        <f t="shared" si="125"/>
        <v>0</v>
      </c>
      <c r="R1404" s="45">
        <v>0</v>
      </c>
    </row>
    <row r="1405" spans="3:18" x14ac:dyDescent="0.25">
      <c r="C1405" s="21" t="s">
        <v>1327</v>
      </c>
      <c r="E1405" s="40">
        <v>28911098</v>
      </c>
      <c r="F1405" s="40">
        <f t="shared" si="123"/>
        <v>2.4110386249999996E-3</v>
      </c>
      <c r="K1405" s="34">
        <v>3.2574999999999998</v>
      </c>
      <c r="N1405" s="21" t="str">
        <f t="shared" si="122"/>
        <v>ADMINISTRADORA DEL COMERCIO S.A.     - COMMON SHARES</v>
      </c>
      <c r="O1405" s="21"/>
      <c r="P1405" s="40">
        <f t="shared" si="124"/>
        <v>8875241.1358403694</v>
      </c>
      <c r="Q1405" s="45">
        <f t="shared" si="125"/>
        <v>2.4110386249999996E-3</v>
      </c>
      <c r="R1405" s="45">
        <v>7.4014999999999997E-4</v>
      </c>
    </row>
    <row r="1406" spans="3:18" x14ac:dyDescent="0.25">
      <c r="C1406" s="21" t="s">
        <v>1328</v>
      </c>
      <c r="E1406" s="40">
        <v>882792807</v>
      </c>
      <c r="F1406" s="40">
        <f t="shared" si="123"/>
        <v>0</v>
      </c>
      <c r="K1406" s="34">
        <v>3.2574999999999998</v>
      </c>
      <c r="N1406" s="21" t="str">
        <f t="shared" si="122"/>
        <v>AGROKASA HOLDINGS S.A. - COMMON SHARES</v>
      </c>
      <c r="O1406" s="21"/>
      <c r="P1406" s="40">
        <f t="shared" si="124"/>
        <v>271003164.08288568</v>
      </c>
      <c r="Q1406" s="45">
        <f t="shared" si="125"/>
        <v>0</v>
      </c>
      <c r="R1406" s="45">
        <v>0</v>
      </c>
    </row>
    <row r="1407" spans="3:18" x14ac:dyDescent="0.25">
      <c r="C1407" s="21" t="s">
        <v>1329</v>
      </c>
      <c r="E1407" s="40">
        <v>288451384</v>
      </c>
      <c r="F1407" s="40">
        <f t="shared" si="123"/>
        <v>0</v>
      </c>
      <c r="K1407" s="34">
        <v>3.2574999999999998</v>
      </c>
      <c r="N1407" s="21" t="str">
        <f t="shared" si="122"/>
        <v>AI INVERSIONES PALO ALTO S.A. - COMMON SHARES</v>
      </c>
      <c r="O1407" s="21"/>
      <c r="P1407" s="40">
        <f t="shared" si="124"/>
        <v>88549926.016884118</v>
      </c>
      <c r="Q1407" s="45">
        <f t="shared" si="125"/>
        <v>0</v>
      </c>
      <c r="R1407" s="45">
        <v>0</v>
      </c>
    </row>
    <row r="1408" spans="3:18" x14ac:dyDescent="0.25">
      <c r="C1408" s="21" t="s">
        <v>1330</v>
      </c>
      <c r="E1408" s="40">
        <v>242043653</v>
      </c>
      <c r="F1408" s="40">
        <f t="shared" si="123"/>
        <v>3.772760828275</v>
      </c>
      <c r="K1408" s="34">
        <v>3.2574999999999998</v>
      </c>
      <c r="N1408" s="21" t="str">
        <f t="shared" si="122"/>
        <v>ANDINO INVESTMENT HOLDING S.A.A. - COMMON SHARES</v>
      </c>
      <c r="O1408" s="21"/>
      <c r="P1408" s="40">
        <f t="shared" si="124"/>
        <v>74303500.537221804</v>
      </c>
      <c r="Q1408" s="45">
        <f t="shared" si="125"/>
        <v>3.772760828275</v>
      </c>
      <c r="R1408" s="45">
        <v>1.1581767700000001</v>
      </c>
    </row>
    <row r="1409" spans="3:18" x14ac:dyDescent="0.25">
      <c r="C1409" s="21" t="s">
        <v>1331</v>
      </c>
      <c r="E1409" s="40">
        <v>14362845</v>
      </c>
      <c r="F1409" s="40">
        <f t="shared" si="123"/>
        <v>0</v>
      </c>
      <c r="K1409" s="34">
        <v>3.2574999999999998</v>
      </c>
      <c r="N1409" s="21" t="str">
        <f t="shared" si="122"/>
        <v>AZZARO TRADING S.A. - COMMON SHARES</v>
      </c>
      <c r="O1409" s="21"/>
      <c r="P1409" s="40">
        <f t="shared" si="124"/>
        <v>4409161.9339984655</v>
      </c>
      <c r="Q1409" s="45">
        <f t="shared" si="125"/>
        <v>0</v>
      </c>
      <c r="R1409" s="45">
        <v>0</v>
      </c>
    </row>
    <row r="1410" spans="3:18" x14ac:dyDescent="0.25">
      <c r="C1410" s="21" t="s">
        <v>1332</v>
      </c>
      <c r="E1410" s="40">
        <v>12559960</v>
      </c>
      <c r="F1410" s="40">
        <f t="shared" si="123"/>
        <v>0.25061048535000002</v>
      </c>
      <c r="K1410" s="34">
        <v>3.2574999999999998</v>
      </c>
      <c r="N1410" s="21" t="str">
        <f t="shared" si="122"/>
        <v>BAYER S.A. - INVESTMENT SHARES</v>
      </c>
      <c r="O1410" s="21"/>
      <c r="P1410" s="40">
        <f t="shared" si="124"/>
        <v>3855705.2954719877</v>
      </c>
      <c r="Q1410" s="45">
        <f t="shared" si="125"/>
        <v>0.25061048535000002</v>
      </c>
      <c r="R1410" s="45">
        <v>7.693338000000001E-2</v>
      </c>
    </row>
    <row r="1411" spans="3:18" x14ac:dyDescent="0.25">
      <c r="C1411" s="21" t="s">
        <v>1333</v>
      </c>
      <c r="E1411" s="40">
        <v>328214912</v>
      </c>
      <c r="F1411" s="40">
        <f t="shared" si="123"/>
        <v>0.82348841002500006</v>
      </c>
      <c r="K1411" s="34">
        <v>3.2574999999999998</v>
      </c>
      <c r="N1411" s="21" t="str">
        <f t="shared" si="122"/>
        <v>CREDICORP CAPITAL PERU S.A.A. - COMMON SHARES</v>
      </c>
      <c r="O1411" s="21"/>
      <c r="P1411" s="40">
        <f t="shared" si="124"/>
        <v>100756688.25786647</v>
      </c>
      <c r="Q1411" s="45">
        <f t="shared" si="125"/>
        <v>0.82348841002500006</v>
      </c>
      <c r="R1411" s="45">
        <v>0.25279767000000003</v>
      </c>
    </row>
    <row r="1412" spans="3:18" x14ac:dyDescent="0.25">
      <c r="C1412" s="21" t="s">
        <v>1334</v>
      </c>
      <c r="E1412" s="40">
        <v>8625210</v>
      </c>
      <c r="F1412" s="40">
        <f t="shared" si="123"/>
        <v>0</v>
      </c>
      <c r="K1412" s="34">
        <v>3.2574999999999998</v>
      </c>
      <c r="N1412" s="21" t="str">
        <f t="shared" si="122"/>
        <v>BNB VALORES PERU S.A. SOCIEDAD AGENTE DE BOLSA - COMMON SHARES</v>
      </c>
      <c r="O1412" s="21"/>
      <c r="P1412" s="40">
        <f t="shared" si="124"/>
        <v>2647800.4604758252</v>
      </c>
      <c r="Q1412" s="45">
        <f t="shared" si="125"/>
        <v>0</v>
      </c>
      <c r="R1412" s="45">
        <v>0</v>
      </c>
    </row>
    <row r="1413" spans="3:18" x14ac:dyDescent="0.25">
      <c r="C1413" s="21" t="s">
        <v>1335</v>
      </c>
      <c r="E1413" s="40">
        <v>146756887</v>
      </c>
      <c r="F1413" s="40">
        <f t="shared" si="123"/>
        <v>0.16645694699999999</v>
      </c>
      <c r="K1413" s="34">
        <v>3.2574999999999998</v>
      </c>
      <c r="N1413" s="21" t="str">
        <f t="shared" si="122"/>
        <v>CAVALI S.A. I.C.L.V.    - COMMON SHARES</v>
      </c>
      <c r="O1413" s="21"/>
      <c r="P1413" s="40">
        <f t="shared" si="124"/>
        <v>45051999.07904835</v>
      </c>
      <c r="Q1413" s="45">
        <f t="shared" si="125"/>
        <v>0.16645694699999999</v>
      </c>
      <c r="R1413" s="45">
        <v>5.1099600000000002E-2</v>
      </c>
    </row>
    <row r="1414" spans="3:18" x14ac:dyDescent="0.25">
      <c r="C1414" s="21" t="s">
        <v>1336</v>
      </c>
      <c r="E1414" s="40">
        <v>1962634068</v>
      </c>
      <c r="F1414" s="40">
        <f t="shared" si="123"/>
        <v>3.6886340014249992</v>
      </c>
      <c r="K1414" s="34">
        <v>3.2574999999999998</v>
      </c>
      <c r="N1414" s="21" t="str">
        <f t="shared" si="122"/>
        <v>INVERSIONES CENTENARIO S.A.A. - COMMON SHARES</v>
      </c>
      <c r="O1414" s="21"/>
      <c r="P1414" s="40">
        <f t="shared" si="124"/>
        <v>602497027.78204143</v>
      </c>
      <c r="Q1414" s="45">
        <f t="shared" si="125"/>
        <v>3.6886340014249992</v>
      </c>
      <c r="R1414" s="45">
        <v>1.1323511899999998</v>
      </c>
    </row>
    <row r="1415" spans="3:18" x14ac:dyDescent="0.25">
      <c r="C1415" s="21" t="s">
        <v>1337</v>
      </c>
      <c r="E1415" s="40">
        <v>239286152</v>
      </c>
      <c r="F1415" s="40">
        <f t="shared" si="123"/>
        <v>0</v>
      </c>
      <c r="K1415" s="34">
        <v>3.2574999999999998</v>
      </c>
      <c r="N1415" s="21" t="str">
        <f t="shared" si="122"/>
        <v>CINEPLEX S.A. - COMMON SHARES</v>
      </c>
      <c r="O1415" s="21"/>
      <c r="P1415" s="40">
        <f t="shared" si="124"/>
        <v>73456992.171910971</v>
      </c>
      <c r="Q1415" s="45">
        <f t="shared" si="125"/>
        <v>0</v>
      </c>
      <c r="R1415" s="45">
        <v>0</v>
      </c>
    </row>
    <row r="1416" spans="3:18" x14ac:dyDescent="0.25">
      <c r="C1416" s="21" t="s">
        <v>1338</v>
      </c>
      <c r="E1416" s="40">
        <v>82925091</v>
      </c>
      <c r="F1416" s="40">
        <f t="shared" si="123"/>
        <v>0.49617682967499999</v>
      </c>
      <c r="K1416" s="34">
        <v>3.2574999999999998</v>
      </c>
      <c r="N1416" s="21" t="str">
        <f t="shared" si="122"/>
        <v>CONSORCIO CEMENTERO DEL SUR S.A. - CONCESUR S.A.  - INVESTMENT SHARES</v>
      </c>
      <c r="O1416" s="21"/>
      <c r="P1416" s="40">
        <f t="shared" si="124"/>
        <v>25456666.462010745</v>
      </c>
      <c r="Q1416" s="45">
        <f t="shared" si="125"/>
        <v>0.49617682967499999</v>
      </c>
      <c r="R1416" s="45">
        <v>0.15231829</v>
      </c>
    </row>
    <row r="1417" spans="3:18" x14ac:dyDescent="0.25">
      <c r="C1417" s="21" t="s">
        <v>1339</v>
      </c>
      <c r="E1417" s="40">
        <v>253753798</v>
      </c>
      <c r="F1417" s="40">
        <f t="shared" si="123"/>
        <v>0</v>
      </c>
      <c r="K1417" s="34">
        <v>3.2574999999999998</v>
      </c>
      <c r="N1417" s="21" t="str">
        <f t="shared" si="122"/>
        <v>LOS PORTALES S.A. - COMMON SHARES</v>
      </c>
      <c r="O1417" s="21"/>
      <c r="P1417" s="40">
        <f t="shared" si="124"/>
        <v>77898326.323868006</v>
      </c>
      <c r="Q1417" s="45">
        <f t="shared" si="125"/>
        <v>0</v>
      </c>
      <c r="R1417" s="45">
        <v>0</v>
      </c>
    </row>
    <row r="1418" spans="3:18" x14ac:dyDescent="0.25">
      <c r="C1418" s="21" t="s">
        <v>1340</v>
      </c>
      <c r="E1418" s="40">
        <v>193599307</v>
      </c>
      <c r="F1418" s="40">
        <f t="shared" si="123"/>
        <v>2.6619507874249999</v>
      </c>
      <c r="K1418" s="34">
        <v>3.2574999999999998</v>
      </c>
      <c r="N1418" s="21" t="str">
        <f t="shared" si="122"/>
        <v>CORPORACION CERVESUR S.A.A. - COMMON SHARES</v>
      </c>
      <c r="O1418" s="21"/>
      <c r="P1418" s="40">
        <f t="shared" si="124"/>
        <v>59431867.075978518</v>
      </c>
      <c r="Q1418" s="45">
        <f t="shared" si="125"/>
        <v>2.6619507874249999</v>
      </c>
      <c r="R1418" s="45">
        <v>0.81717598999999996</v>
      </c>
    </row>
    <row r="1419" spans="3:18" x14ac:dyDescent="0.25">
      <c r="C1419" s="21" t="s">
        <v>1341</v>
      </c>
      <c r="E1419" s="40">
        <v>13183582</v>
      </c>
      <c r="F1419" s="40">
        <f t="shared" si="123"/>
        <v>0.70723103647499996</v>
      </c>
      <c r="K1419" s="34">
        <v>3.2574999999999998</v>
      </c>
      <c r="N1419" s="21" t="str">
        <f t="shared" si="122"/>
        <v>CORPORACION CERVESUR S.A.A. - INVESTMENT SHARES</v>
      </c>
      <c r="O1419" s="21"/>
      <c r="P1419" s="40">
        <f t="shared" si="124"/>
        <v>4047147.1987720649</v>
      </c>
      <c r="Q1419" s="45">
        <f t="shared" si="125"/>
        <v>0.70723103647499996</v>
      </c>
      <c r="R1419" s="45">
        <v>0.21710852999999999</v>
      </c>
    </row>
    <row r="1420" spans="3:18" x14ac:dyDescent="0.25">
      <c r="C1420" s="21" t="s">
        <v>1342</v>
      </c>
      <c r="E1420" s="40">
        <v>543830355</v>
      </c>
      <c r="F1420" s="40">
        <f t="shared" si="123"/>
        <v>48.539251336524998</v>
      </c>
      <c r="K1420" s="34">
        <v>3.2574999999999998</v>
      </c>
      <c r="N1420" s="21" t="str">
        <f t="shared" si="122"/>
        <v>CORPORACION FINANCIERA DE INVERSIONES S.A. - COMMON SHARES</v>
      </c>
      <c r="O1420" s="21"/>
      <c r="P1420" s="40">
        <f t="shared" si="124"/>
        <v>166947154.25940138</v>
      </c>
      <c r="Q1420" s="45">
        <f t="shared" si="125"/>
        <v>48.539251336524998</v>
      </c>
      <c r="R1420" s="45">
        <v>14.900767869999999</v>
      </c>
    </row>
    <row r="1421" spans="3:18" x14ac:dyDescent="0.25">
      <c r="C1421" s="21" t="s">
        <v>1343</v>
      </c>
      <c r="E1421" s="40">
        <v>106855061</v>
      </c>
      <c r="F1421" s="40">
        <f t="shared" si="123"/>
        <v>0</v>
      </c>
      <c r="K1421" s="34">
        <v>3.2574999999999998</v>
      </c>
      <c r="N1421" s="21" t="str">
        <f t="shared" si="122"/>
        <v>DESARROLLOS SIGLO XXI S.A.A. - COMMON SHARES</v>
      </c>
      <c r="O1421" s="21"/>
      <c r="P1421" s="40">
        <f t="shared" si="124"/>
        <v>32802781.580967002</v>
      </c>
      <c r="Q1421" s="45">
        <f t="shared" si="125"/>
        <v>0</v>
      </c>
      <c r="R1421" s="45">
        <v>0</v>
      </c>
    </row>
    <row r="1422" spans="3:18" x14ac:dyDescent="0.25">
      <c r="C1422" s="21" t="s">
        <v>1344</v>
      </c>
      <c r="E1422" s="40">
        <v>67512260</v>
      </c>
      <c r="F1422" s="40">
        <f t="shared" si="123"/>
        <v>685.38418403799994</v>
      </c>
      <c r="K1422" s="34">
        <v>3.2574999999999998</v>
      </c>
      <c r="N1422" s="21" t="str">
        <f t="shared" si="122"/>
        <v>DUNAS ENERGIA S.A.A. - COMMON SHARES</v>
      </c>
      <c r="O1422" s="21"/>
      <c r="P1422" s="40">
        <f t="shared" si="124"/>
        <v>20725175.748273216</v>
      </c>
      <c r="Q1422" s="45">
        <f t="shared" si="125"/>
        <v>685.38418403799994</v>
      </c>
      <c r="R1422" s="45">
        <v>210.40189839999999</v>
      </c>
    </row>
    <row r="1423" spans="3:18" x14ac:dyDescent="0.25">
      <c r="C1423" s="21" t="s">
        <v>1345</v>
      </c>
      <c r="E1423" s="40">
        <v>43963020</v>
      </c>
      <c r="F1423" s="40">
        <f t="shared" si="123"/>
        <v>0.22074067622499999</v>
      </c>
      <c r="K1423" s="34">
        <v>3.2574999999999998</v>
      </c>
      <c r="N1423" s="21" t="str">
        <f t="shared" si="122"/>
        <v>ENERGIA DEL PACIFICO S.A. - COMMON SHARES</v>
      </c>
      <c r="O1423" s="21"/>
      <c r="P1423" s="40">
        <f t="shared" si="124"/>
        <v>13495938.603223331</v>
      </c>
      <c r="Q1423" s="45">
        <f t="shared" si="125"/>
        <v>0.22074067622499999</v>
      </c>
      <c r="R1423" s="45">
        <v>6.7763829999999997E-2</v>
      </c>
    </row>
    <row r="1424" spans="3:18" x14ac:dyDescent="0.25">
      <c r="C1424" s="21" t="s">
        <v>1346</v>
      </c>
      <c r="E1424" s="40">
        <v>9152345</v>
      </c>
      <c r="F1424" s="40">
        <f t="shared" si="123"/>
        <v>0.58916092932499997</v>
      </c>
      <c r="K1424" s="34">
        <v>3.2574999999999998</v>
      </c>
      <c r="N1424" s="21" t="str">
        <f t="shared" si="122"/>
        <v>ENERGIA DEL PACIFICO S.A. - INVESTMENT SHARES</v>
      </c>
      <c r="O1424" s="21"/>
      <c r="P1424" s="40">
        <f t="shared" si="124"/>
        <v>2809622.4098234843</v>
      </c>
      <c r="Q1424" s="45">
        <f t="shared" si="125"/>
        <v>0.58916092932499997</v>
      </c>
      <c r="R1424" s="45">
        <v>0.18086291000000002</v>
      </c>
    </row>
    <row r="1425" spans="3:18" x14ac:dyDescent="0.25">
      <c r="C1425" s="21" t="s">
        <v>1347</v>
      </c>
      <c r="E1425" s="40">
        <v>466065485</v>
      </c>
      <c r="F1425" s="40">
        <f t="shared" si="123"/>
        <v>0</v>
      </c>
      <c r="K1425" s="34">
        <v>3.2574999999999998</v>
      </c>
      <c r="N1425" s="21" t="str">
        <f t="shared" si="122"/>
        <v>ENFOCA SERVICIOS LOGISTICOS S.A. - COMMON SHARES</v>
      </c>
      <c r="O1425" s="21"/>
      <c r="P1425" s="40">
        <f t="shared" si="124"/>
        <v>143074592.47889486</v>
      </c>
      <c r="Q1425" s="45">
        <f t="shared" si="125"/>
        <v>0</v>
      </c>
      <c r="R1425" s="45">
        <v>0</v>
      </c>
    </row>
    <row r="1426" spans="3:18" x14ac:dyDescent="0.25">
      <c r="C1426" s="21" t="s">
        <v>1348</v>
      </c>
      <c r="E1426" s="40">
        <v>226710865</v>
      </c>
      <c r="F1426" s="40">
        <f t="shared" si="123"/>
        <v>0</v>
      </c>
      <c r="K1426" s="34">
        <v>3.2574999999999998</v>
      </c>
      <c r="N1426" s="21" t="str">
        <f t="shared" si="122"/>
        <v>EXPERTIA TRAVEL S.A. - COMMON SHARES</v>
      </c>
      <c r="O1426" s="21"/>
      <c r="P1426" s="40">
        <f t="shared" si="124"/>
        <v>69596581.734458938</v>
      </c>
      <c r="Q1426" s="45">
        <f t="shared" si="125"/>
        <v>0</v>
      </c>
      <c r="R1426" s="45">
        <v>0</v>
      </c>
    </row>
    <row r="1427" spans="3:18" x14ac:dyDescent="0.25">
      <c r="C1427" s="21" t="s">
        <v>1349</v>
      </c>
      <c r="E1427" s="40">
        <v>16070850</v>
      </c>
      <c r="F1427" s="40">
        <f t="shared" si="123"/>
        <v>0</v>
      </c>
      <c r="K1427" s="34">
        <v>3.2574999999999998</v>
      </c>
      <c r="N1427" s="21" t="str">
        <f t="shared" si="122"/>
        <v>FACTORING TOTAL S.A. - COMMON SHARES</v>
      </c>
      <c r="O1427" s="21"/>
      <c r="P1427" s="40">
        <f t="shared" si="124"/>
        <v>4933491.9416730627</v>
      </c>
      <c r="Q1427" s="45">
        <f t="shared" si="125"/>
        <v>0</v>
      </c>
      <c r="R1427" s="45">
        <v>0</v>
      </c>
    </row>
    <row r="1428" spans="3:18" x14ac:dyDescent="0.25">
      <c r="C1428" s="21" t="s">
        <v>1350</v>
      </c>
      <c r="E1428" s="40">
        <v>2136745834</v>
      </c>
      <c r="F1428" s="40">
        <f t="shared" si="123"/>
        <v>382.07630648724995</v>
      </c>
      <c r="K1428" s="34">
        <v>3.2574999999999998</v>
      </c>
      <c r="N1428" s="21" t="str">
        <f t="shared" si="122"/>
        <v>FERREYCORP S.A.A. - COMMON SHARES</v>
      </c>
      <c r="O1428" s="21"/>
      <c r="P1428" s="40">
        <f t="shared" si="124"/>
        <v>655946533.84497321</v>
      </c>
      <c r="Q1428" s="45">
        <f t="shared" si="125"/>
        <v>382.07630648724995</v>
      </c>
      <c r="R1428" s="45">
        <v>117.2912683</v>
      </c>
    </row>
    <row r="1429" spans="3:18" x14ac:dyDescent="0.25">
      <c r="C1429" s="21" t="s">
        <v>1351</v>
      </c>
      <c r="E1429" s="40">
        <v>12911284</v>
      </c>
      <c r="F1429" s="40">
        <f t="shared" si="123"/>
        <v>0.24637254299999994</v>
      </c>
      <c r="K1429" s="34">
        <v>3.2574999999999998</v>
      </c>
      <c r="N1429" s="21" t="str">
        <f t="shared" si="122"/>
        <v>FOSSAL S.A.A. - COMMON SHARES</v>
      </c>
      <c r="O1429" s="21"/>
      <c r="P1429" s="40">
        <f t="shared" si="124"/>
        <v>3963556.1013046815</v>
      </c>
      <c r="Q1429" s="45">
        <f t="shared" si="125"/>
        <v>0.24637254299999994</v>
      </c>
      <c r="R1429" s="45">
        <v>7.5632399999999989E-2</v>
      </c>
    </row>
    <row r="1430" spans="3:18" x14ac:dyDescent="0.25">
      <c r="C1430" s="21" t="s">
        <v>1352</v>
      </c>
      <c r="E1430" s="40">
        <v>10224230</v>
      </c>
      <c r="F1430" s="40">
        <f t="shared" si="123"/>
        <v>1.81879255E-3</v>
      </c>
      <c r="K1430" s="34">
        <v>3.2574999999999998</v>
      </c>
      <c r="N1430" s="21" t="str">
        <f t="shared" si="122"/>
        <v>FOSSAL S.A.A. - INVESTMENT SHARES</v>
      </c>
      <c r="O1430" s="21"/>
      <c r="P1430" s="40">
        <f t="shared" si="124"/>
        <v>3138673.8296239451</v>
      </c>
      <c r="Q1430" s="45">
        <f t="shared" si="125"/>
        <v>1.81879255E-3</v>
      </c>
      <c r="R1430" s="45">
        <v>5.5834000000000005E-4</v>
      </c>
    </row>
    <row r="1431" spans="3:18" x14ac:dyDescent="0.25">
      <c r="C1431" s="21" t="s">
        <v>1353</v>
      </c>
      <c r="E1431" s="40">
        <v>8343268</v>
      </c>
      <c r="F1431" s="40">
        <f t="shared" si="123"/>
        <v>0</v>
      </c>
      <c r="K1431" s="34">
        <v>3.2574999999999998</v>
      </c>
      <c r="N1431" s="21" t="str">
        <f t="shared" si="122"/>
        <v>FILAMENTOS INDUSTRIALES S.A. - INVESTMENT SHARES</v>
      </c>
      <c r="O1431" s="21"/>
      <c r="P1431" s="40">
        <f t="shared" si="124"/>
        <v>2561248.810437452</v>
      </c>
      <c r="Q1431" s="45">
        <f t="shared" si="125"/>
        <v>0</v>
      </c>
      <c r="R1431" s="45">
        <v>0</v>
      </c>
    </row>
    <row r="1432" spans="3:18" x14ac:dyDescent="0.25">
      <c r="C1432" s="21" t="s">
        <v>1354</v>
      </c>
      <c r="E1432" s="40">
        <v>48748232</v>
      </c>
      <c r="F1432" s="40">
        <f t="shared" si="123"/>
        <v>3.0451110000000002E-4</v>
      </c>
      <c r="K1432" s="34">
        <v>3.2574999999999998</v>
      </c>
      <c r="N1432" s="21" t="str">
        <f t="shared" si="122"/>
        <v>FUTURA CONSORCIO INMOBILIARIO S.A. - COMMON SHARES</v>
      </c>
      <c r="O1432" s="21"/>
      <c r="P1432" s="40">
        <f t="shared" si="124"/>
        <v>14964921.565617805</v>
      </c>
      <c r="Q1432" s="45">
        <f t="shared" si="125"/>
        <v>3.0451110000000002E-4</v>
      </c>
      <c r="R1432" s="45">
        <v>9.3480000000000006E-5</v>
      </c>
    </row>
    <row r="1433" spans="3:18" x14ac:dyDescent="0.25">
      <c r="C1433" s="21" t="s">
        <v>1355</v>
      </c>
      <c r="E1433" s="40">
        <v>15524521</v>
      </c>
      <c r="F1433" s="40">
        <f t="shared" si="123"/>
        <v>0.26644020887499997</v>
      </c>
      <c r="K1433" s="34">
        <v>3.2574999999999998</v>
      </c>
      <c r="N1433" s="21" t="str">
        <f t="shared" si="122"/>
        <v>FUTURA CONSORCIO INMOBILIARIO S.A. - INVESTMENT SHARES</v>
      </c>
      <c r="O1433" s="21"/>
      <c r="P1433" s="40">
        <f t="shared" si="124"/>
        <v>4765777.7436684575</v>
      </c>
      <c r="Q1433" s="45">
        <f t="shared" si="125"/>
        <v>0.26644020887499997</v>
      </c>
      <c r="R1433" s="45">
        <v>8.179285E-2</v>
      </c>
    </row>
    <row r="1434" spans="3:18" x14ac:dyDescent="0.25">
      <c r="C1434" s="21" t="s">
        <v>1356</v>
      </c>
      <c r="E1434" s="40">
        <v>22458970</v>
      </c>
      <c r="F1434" s="40">
        <f t="shared" si="123"/>
        <v>0</v>
      </c>
      <c r="K1434" s="34">
        <v>3.2574999999999998</v>
      </c>
      <c r="N1434" s="21" t="str">
        <f t="shared" si="122"/>
        <v>GLOBOKAS PERU S.A. - COMMON SHARES</v>
      </c>
      <c r="O1434" s="21"/>
      <c r="P1434" s="40">
        <f t="shared" si="124"/>
        <v>6894541.8265541065</v>
      </c>
      <c r="Q1434" s="45">
        <f t="shared" si="125"/>
        <v>0</v>
      </c>
      <c r="R1434" s="45">
        <v>0</v>
      </c>
    </row>
    <row r="1435" spans="3:18" x14ac:dyDescent="0.25">
      <c r="C1435" s="21" t="s">
        <v>1357</v>
      </c>
      <c r="E1435" s="40">
        <v>1482260354</v>
      </c>
      <c r="F1435" s="40">
        <f t="shared" si="123"/>
        <v>172.88992852487499</v>
      </c>
      <c r="K1435" s="34">
        <v>3.2574999999999998</v>
      </c>
      <c r="N1435" s="21" t="str">
        <f t="shared" si="122"/>
        <v>GRANA Y MONTERO S.A.A. - COMMON SHARES</v>
      </c>
      <c r="O1435" s="21"/>
      <c r="P1435" s="40">
        <f t="shared" si="124"/>
        <v>455030039.60092098</v>
      </c>
      <c r="Q1435" s="45">
        <f t="shared" si="125"/>
        <v>172.88992852487499</v>
      </c>
      <c r="R1435" s="45">
        <v>53.074421649999998</v>
      </c>
    </row>
    <row r="1436" spans="3:18" x14ac:dyDescent="0.25">
      <c r="C1436" s="21" t="s">
        <v>1358</v>
      </c>
      <c r="E1436" s="40">
        <v>951025000</v>
      </c>
      <c r="F1436" s="40">
        <f t="shared" si="123"/>
        <v>1.4590709946</v>
      </c>
      <c r="K1436" s="34">
        <v>3.2574999999999998</v>
      </c>
      <c r="N1436" s="21" t="str">
        <f t="shared" si="122"/>
        <v>HERMES TRANSPORTES BLINDADOS S.A. - COMMON SHARES</v>
      </c>
      <c r="O1436" s="21"/>
      <c r="P1436" s="40">
        <f t="shared" si="124"/>
        <v>291949347.65924788</v>
      </c>
      <c r="Q1436" s="45">
        <f t="shared" si="125"/>
        <v>1.4590709946</v>
      </c>
      <c r="R1436" s="45">
        <v>0.44791128000000002</v>
      </c>
    </row>
    <row r="1437" spans="3:18" x14ac:dyDescent="0.25">
      <c r="C1437" s="21" t="s">
        <v>1359</v>
      </c>
      <c r="E1437" s="40">
        <v>83400000</v>
      </c>
      <c r="F1437" s="40">
        <f t="shared" si="123"/>
        <v>0</v>
      </c>
      <c r="K1437" s="34">
        <v>3.2574999999999998</v>
      </c>
      <c r="N1437" s="21" t="str">
        <f t="shared" si="122"/>
        <v>J.P. MORGAN BANCO DE INVERSION - COMMON SHARES</v>
      </c>
      <c r="O1437" s="21"/>
      <c r="P1437" s="40">
        <f t="shared" si="124"/>
        <v>25602455.871066771</v>
      </c>
      <c r="Q1437" s="45">
        <f t="shared" si="125"/>
        <v>0</v>
      </c>
      <c r="R1437" s="45">
        <v>0</v>
      </c>
    </row>
    <row r="1438" spans="3:18" x14ac:dyDescent="0.25">
      <c r="C1438" s="21" t="s">
        <v>1360</v>
      </c>
      <c r="E1438" s="40">
        <v>147634972</v>
      </c>
      <c r="F1438" s="40">
        <f t="shared" si="123"/>
        <v>0.51940404252500005</v>
      </c>
      <c r="K1438" s="34">
        <v>3.2574999999999998</v>
      </c>
      <c r="N1438" s="21" t="str">
        <f t="shared" si="122"/>
        <v>GR HOLDING S.A. - COMMON SHARES</v>
      </c>
      <c r="O1438" s="21"/>
      <c r="P1438" s="40">
        <f t="shared" si="124"/>
        <v>45321557.022256337</v>
      </c>
      <c r="Q1438" s="45">
        <f t="shared" si="125"/>
        <v>0.51940404252500005</v>
      </c>
      <c r="R1438" s="45">
        <v>0.15944867000000001</v>
      </c>
    </row>
    <row r="1439" spans="3:18" x14ac:dyDescent="0.25">
      <c r="C1439" s="21" t="s">
        <v>1361</v>
      </c>
      <c r="E1439" s="40">
        <v>37039961</v>
      </c>
      <c r="F1439" s="40">
        <f t="shared" si="123"/>
        <v>0</v>
      </c>
      <c r="K1439" s="34">
        <v>3.2574999999999998</v>
      </c>
      <c r="N1439" s="21" t="str">
        <f t="shared" ref="N1439:N1485" si="126">C1439</f>
        <v>PERU HOLDING DE TURISMO S.A.A. - COMMON SHARES -B- SERIES</v>
      </c>
      <c r="O1439" s="21"/>
      <c r="P1439" s="40">
        <f t="shared" si="124"/>
        <v>11370671.066768995</v>
      </c>
      <c r="Q1439" s="45">
        <f t="shared" si="125"/>
        <v>0</v>
      </c>
      <c r="R1439" s="45">
        <v>0</v>
      </c>
    </row>
    <row r="1440" spans="3:18" x14ac:dyDescent="0.25">
      <c r="C1440" s="21" t="s">
        <v>1362</v>
      </c>
      <c r="E1440" s="40">
        <v>4395325114</v>
      </c>
      <c r="F1440" s="40">
        <f t="shared" si="123"/>
        <v>0.13610877399999999</v>
      </c>
      <c r="K1440" s="34">
        <v>3.2574999999999998</v>
      </c>
      <c r="N1440" s="21" t="str">
        <f t="shared" si="126"/>
        <v>FALABELLA PERU S.A.A. - COMMON SHARES</v>
      </c>
      <c r="O1440" s="21"/>
      <c r="P1440" s="40">
        <f t="shared" si="124"/>
        <v>1349293972.0644667</v>
      </c>
      <c r="Q1440" s="45">
        <f t="shared" si="125"/>
        <v>0.13610877399999999</v>
      </c>
      <c r="R1440" s="45">
        <v>4.17832E-2</v>
      </c>
    </row>
    <row r="1441" spans="3:18" x14ac:dyDescent="0.25">
      <c r="C1441" s="21" t="s">
        <v>1363</v>
      </c>
      <c r="E1441" s="40">
        <v>25293779</v>
      </c>
      <c r="F1441" s="40">
        <f t="shared" si="123"/>
        <v>0</v>
      </c>
      <c r="K1441" s="34">
        <v>3.2574999999999998</v>
      </c>
      <c r="N1441" s="21" t="str">
        <f t="shared" si="126"/>
        <v>INCA RAIL S.A. - COMMON SHARES</v>
      </c>
      <c r="O1441" s="21"/>
      <c r="P1441" s="40">
        <f t="shared" si="124"/>
        <v>7764782.5019186493</v>
      </c>
      <c r="Q1441" s="45">
        <f t="shared" si="125"/>
        <v>0</v>
      </c>
      <c r="R1441" s="45">
        <v>0</v>
      </c>
    </row>
    <row r="1442" spans="3:18" x14ac:dyDescent="0.25">
      <c r="C1442" s="21" t="s">
        <v>1364</v>
      </c>
      <c r="E1442" s="40">
        <v>9023540</v>
      </c>
      <c r="F1442" s="40">
        <f t="shared" si="123"/>
        <v>0</v>
      </c>
      <c r="K1442" s="34">
        <v>3.2574999999999998</v>
      </c>
      <c r="N1442" s="21" t="str">
        <f t="shared" si="126"/>
        <v>INMOBILIARIA IDE S.A. - COMMON SHARES</v>
      </c>
      <c r="O1442" s="21"/>
      <c r="P1442" s="40">
        <f t="shared" si="124"/>
        <v>2770081.3507290869</v>
      </c>
      <c r="Q1442" s="45">
        <f t="shared" si="125"/>
        <v>0</v>
      </c>
      <c r="R1442" s="45">
        <v>0</v>
      </c>
    </row>
    <row r="1443" spans="3:18" x14ac:dyDescent="0.25">
      <c r="C1443" s="21" t="s">
        <v>1365</v>
      </c>
      <c r="E1443" s="40">
        <v>496178</v>
      </c>
      <c r="F1443" s="40">
        <f t="shared" si="123"/>
        <v>7.7996277000000006E-3</v>
      </c>
      <c r="K1443" s="34">
        <v>3.2574999999999998</v>
      </c>
      <c r="N1443" s="21" t="str">
        <f t="shared" si="126"/>
        <v>INMOBILIARIA IDE S.A. - INVESTMENT SHARES</v>
      </c>
      <c r="O1443" s="21"/>
      <c r="P1443" s="40">
        <f t="shared" si="124"/>
        <v>152318.64927091327</v>
      </c>
      <c r="Q1443" s="45">
        <f t="shared" si="125"/>
        <v>7.7996277000000006E-3</v>
      </c>
      <c r="R1443" s="45">
        <v>2.3943600000000003E-3</v>
      </c>
    </row>
    <row r="1444" spans="3:18" x14ac:dyDescent="0.25">
      <c r="C1444" s="21" t="s">
        <v>1366</v>
      </c>
      <c r="E1444" s="40">
        <v>23369741</v>
      </c>
      <c r="F1444" s="40">
        <f t="shared" si="123"/>
        <v>0</v>
      </c>
      <c r="K1444" s="34">
        <v>3.2574999999999998</v>
      </c>
      <c r="N1444" s="21" t="str">
        <f t="shared" si="126"/>
        <v>INMOBILIARIA MILENIA S.A. - COMMON SHARES</v>
      </c>
      <c r="O1444" s="21"/>
      <c r="P1444" s="40">
        <f t="shared" si="124"/>
        <v>7174133.8449731395</v>
      </c>
      <c r="Q1444" s="45">
        <f t="shared" si="125"/>
        <v>0</v>
      </c>
      <c r="R1444" s="45">
        <v>0</v>
      </c>
    </row>
    <row r="1445" spans="3:18" x14ac:dyDescent="0.25">
      <c r="C1445" s="21" t="s">
        <v>1367</v>
      </c>
      <c r="E1445" s="40">
        <v>289036604</v>
      </c>
      <c r="F1445" s="40">
        <f t="shared" ref="F1445:F1483" si="127">K1445*R1445</f>
        <v>0</v>
      </c>
      <c r="K1445" s="34">
        <v>3.2574999999999998</v>
      </c>
      <c r="N1445" s="21" t="str">
        <f t="shared" si="126"/>
        <v>INTRALOT DE PERU S.A. - COMMON SHARES</v>
      </c>
      <c r="O1445" s="21"/>
      <c r="P1445" s="40">
        <f t="shared" ref="P1445:P1485" si="128">E1445/K1445</f>
        <v>88729579.125095934</v>
      </c>
      <c r="Q1445" s="45">
        <f t="shared" ref="Q1445:Q1485" si="129">F1445</f>
        <v>0</v>
      </c>
      <c r="R1445" s="45">
        <v>0</v>
      </c>
    </row>
    <row r="1446" spans="3:18" x14ac:dyDescent="0.25">
      <c r="C1446" s="21" t="s">
        <v>1368</v>
      </c>
      <c r="E1446" s="40">
        <v>604489875</v>
      </c>
      <c r="F1446" s="40">
        <f t="shared" si="127"/>
        <v>0</v>
      </c>
      <c r="K1446" s="34">
        <v>3.2574999999999998</v>
      </c>
      <c r="N1446" s="21" t="str">
        <f t="shared" si="126"/>
        <v>INVERSIONES EDUCA S.A. - PREFERRED SHARES -A-SERIES</v>
      </c>
      <c r="O1446" s="21"/>
      <c r="P1446" s="40">
        <f t="shared" si="128"/>
        <v>185568649.27091327</v>
      </c>
      <c r="Q1446" s="45">
        <f t="shared" si="129"/>
        <v>0</v>
      </c>
      <c r="R1446" s="45">
        <v>0</v>
      </c>
    </row>
    <row r="1447" spans="3:18" x14ac:dyDescent="0.25">
      <c r="C1447" s="21" t="s">
        <v>1369</v>
      </c>
      <c r="E1447" s="40">
        <v>353514836</v>
      </c>
      <c r="F1447" s="40">
        <f t="shared" si="127"/>
        <v>0.27287862504999999</v>
      </c>
      <c r="K1447" s="34">
        <v>3.2574999999999998</v>
      </c>
      <c r="N1447" s="21" t="str">
        <f t="shared" si="126"/>
        <v>INVERSIONES NACIONALES DE TURISMO S.A. - INTURSA - COMMON SHARES</v>
      </c>
      <c r="O1447" s="21"/>
      <c r="P1447" s="40">
        <f t="shared" si="128"/>
        <v>108523357.17574827</v>
      </c>
      <c r="Q1447" s="45">
        <f t="shared" si="129"/>
        <v>0.27287862504999999</v>
      </c>
      <c r="R1447" s="45">
        <v>8.3769339999999998E-2</v>
      </c>
    </row>
    <row r="1448" spans="3:18" x14ac:dyDescent="0.25">
      <c r="C1448" s="21" t="s">
        <v>1370</v>
      </c>
      <c r="E1448" s="40">
        <v>15205845</v>
      </c>
      <c r="F1448" s="40">
        <f t="shared" si="127"/>
        <v>1.3110623124999998E-2</v>
      </c>
      <c r="K1448" s="34">
        <v>3.2574999999999998</v>
      </c>
      <c r="N1448" s="21" t="str">
        <f t="shared" si="126"/>
        <v>INVERSIONES EN TURISMO S.A. - INVERTUR - COMMON SHARES</v>
      </c>
      <c r="O1448" s="21"/>
      <c r="P1448" s="40">
        <f t="shared" si="128"/>
        <v>4667949.3476592479</v>
      </c>
      <c r="Q1448" s="45">
        <f t="shared" si="129"/>
        <v>1.3110623124999998E-2</v>
      </c>
      <c r="R1448" s="45">
        <v>4.0247499999999997E-3</v>
      </c>
    </row>
    <row r="1449" spans="3:18" x14ac:dyDescent="0.25">
      <c r="C1449" s="21" t="s">
        <v>1371</v>
      </c>
      <c r="E1449" s="40">
        <v>35838618</v>
      </c>
      <c r="F1449" s="40">
        <f t="shared" si="127"/>
        <v>0</v>
      </c>
      <c r="K1449" s="34">
        <v>3.2574999999999998</v>
      </c>
      <c r="N1449" s="21" t="str">
        <f t="shared" si="126"/>
        <v>NORVIAL S.A.   - COMMON SHARES -B- SERIES</v>
      </c>
      <c r="O1449" s="21"/>
      <c r="P1449" s="40">
        <f t="shared" si="128"/>
        <v>11001878.127398312</v>
      </c>
      <c r="Q1449" s="45">
        <f t="shared" si="129"/>
        <v>0</v>
      </c>
      <c r="R1449" s="45">
        <v>0</v>
      </c>
    </row>
    <row r="1450" spans="3:18" x14ac:dyDescent="0.25">
      <c r="C1450" s="21" t="s">
        <v>1372</v>
      </c>
      <c r="E1450" s="40">
        <v>55045200</v>
      </c>
      <c r="F1450" s="40">
        <f t="shared" si="127"/>
        <v>0</v>
      </c>
      <c r="K1450" s="34">
        <v>3.2574999999999998</v>
      </c>
      <c r="N1450" s="21" t="str">
        <f t="shared" si="126"/>
        <v>LEASING TOTAL S.A. - COMMON SHARES</v>
      </c>
      <c r="O1450" s="21"/>
      <c r="P1450" s="40">
        <f t="shared" si="128"/>
        <v>16897989.255564082</v>
      </c>
      <c r="Q1450" s="45">
        <f t="shared" si="129"/>
        <v>0</v>
      </c>
      <c r="R1450" s="45">
        <v>0</v>
      </c>
    </row>
    <row r="1451" spans="3:18" x14ac:dyDescent="0.25">
      <c r="C1451" s="21" t="s">
        <v>1373</v>
      </c>
      <c r="E1451" s="40">
        <v>399218</v>
      </c>
      <c r="F1451" s="40">
        <f t="shared" si="127"/>
        <v>0</v>
      </c>
      <c r="K1451" s="34">
        <v>3.2574999999999998</v>
      </c>
      <c r="N1451" s="21" t="str">
        <f t="shared" si="126"/>
        <v>METALURGICA PERUANA S.A. - MEPSA - INVESTMENT SHARES</v>
      </c>
      <c r="O1451" s="21"/>
      <c r="P1451" s="40">
        <f t="shared" si="128"/>
        <v>122553.49194167307</v>
      </c>
      <c r="Q1451" s="45">
        <f t="shared" si="129"/>
        <v>0</v>
      </c>
      <c r="R1451" s="45">
        <v>0</v>
      </c>
    </row>
    <row r="1452" spans="3:18" x14ac:dyDescent="0.25">
      <c r="C1452" s="21" t="s">
        <v>1374</v>
      </c>
      <c r="E1452" s="40">
        <v>272710147</v>
      </c>
      <c r="F1452" s="40">
        <f t="shared" si="127"/>
        <v>7.9888232999999996E-3</v>
      </c>
      <c r="K1452" s="34">
        <v>3.2574999999999998</v>
      </c>
      <c r="N1452" s="21" t="str">
        <f t="shared" si="126"/>
        <v>DIVISO GRUPO FINANCIERO S.A. - COMMON SHARES</v>
      </c>
      <c r="O1452" s="21"/>
      <c r="P1452" s="40">
        <f t="shared" si="128"/>
        <v>83717619.953952417</v>
      </c>
      <c r="Q1452" s="45">
        <f t="shared" si="129"/>
        <v>7.9888232999999996E-3</v>
      </c>
      <c r="R1452" s="45">
        <v>2.4524400000000002E-3</v>
      </c>
    </row>
    <row r="1453" spans="3:18" x14ac:dyDescent="0.25">
      <c r="C1453" s="21" t="s">
        <v>1375</v>
      </c>
      <c r="E1453" s="40">
        <v>60675304</v>
      </c>
      <c r="F1453" s="40">
        <f t="shared" si="127"/>
        <v>0</v>
      </c>
      <c r="K1453" s="34">
        <v>3.2574999999999998</v>
      </c>
      <c r="N1453" s="21" t="str">
        <f t="shared" si="126"/>
        <v>NESSUS HOTELES PERU S.A. - COMMON SHARES</v>
      </c>
      <c r="O1453" s="21"/>
      <c r="P1453" s="40">
        <f t="shared" si="128"/>
        <v>18626340.44512663</v>
      </c>
      <c r="Q1453" s="45">
        <f t="shared" si="129"/>
        <v>0</v>
      </c>
      <c r="R1453" s="45">
        <v>0</v>
      </c>
    </row>
    <row r="1454" spans="3:18" x14ac:dyDescent="0.25">
      <c r="C1454" s="21" t="s">
        <v>1376</v>
      </c>
      <c r="E1454" s="40">
        <v>71959</v>
      </c>
      <c r="F1454" s="40">
        <f t="shared" si="127"/>
        <v>0</v>
      </c>
      <c r="K1454" s="34">
        <v>3.2574999999999998</v>
      </c>
      <c r="N1454" s="21" t="str">
        <f t="shared" si="126"/>
        <v>PVT PORTAFOLIO DE VALORES S.A. - COMMON SHARES -B-SERIES</v>
      </c>
      <c r="O1454" s="21"/>
      <c r="P1454" s="40">
        <f t="shared" si="128"/>
        <v>22090.253261703761</v>
      </c>
      <c r="Q1454" s="45">
        <f t="shared" si="129"/>
        <v>0</v>
      </c>
      <c r="R1454" s="45">
        <v>0</v>
      </c>
    </row>
    <row r="1455" spans="3:18" x14ac:dyDescent="0.25">
      <c r="C1455" s="21" t="s">
        <v>1377</v>
      </c>
      <c r="E1455" s="40">
        <v>423725</v>
      </c>
      <c r="F1455" s="40">
        <f t="shared" si="127"/>
        <v>0</v>
      </c>
      <c r="K1455" s="34">
        <v>3.2574999999999998</v>
      </c>
      <c r="N1455" s="21" t="str">
        <f t="shared" si="126"/>
        <v>RED BICOLOR DE COMUNICACIONES S.A.A. - PREFERRED SHARES -B- SERIES</v>
      </c>
      <c r="O1455" s="21"/>
      <c r="P1455" s="40">
        <f t="shared" si="128"/>
        <v>130076.74597083653</v>
      </c>
      <c r="Q1455" s="45">
        <f t="shared" si="129"/>
        <v>0</v>
      </c>
      <c r="R1455" s="45">
        <v>0</v>
      </c>
    </row>
    <row r="1456" spans="3:18" x14ac:dyDescent="0.25">
      <c r="C1456" s="21" t="s">
        <v>1378</v>
      </c>
      <c r="E1456" s="40">
        <v>1980249</v>
      </c>
      <c r="F1456" s="40">
        <f t="shared" si="127"/>
        <v>0</v>
      </c>
      <c r="K1456" s="34">
        <v>3.2574999999999998</v>
      </c>
      <c r="N1456" s="21" t="str">
        <f t="shared" si="126"/>
        <v>RED BICOLOR DE COMUNICACIONES S.A.A. - COMMON SHARES -A-SERIES</v>
      </c>
      <c r="O1456" s="21"/>
      <c r="P1456" s="40">
        <f t="shared" si="128"/>
        <v>607904.52801227942</v>
      </c>
      <c r="Q1456" s="45">
        <f t="shared" si="129"/>
        <v>0</v>
      </c>
      <c r="R1456" s="45">
        <v>0</v>
      </c>
    </row>
    <row r="1457" spans="3:18" x14ac:dyDescent="0.25">
      <c r="C1457" s="21" t="s">
        <v>1379</v>
      </c>
      <c r="E1457" s="40">
        <v>1805000000</v>
      </c>
      <c r="F1457" s="40">
        <f t="shared" si="127"/>
        <v>0.25625941382499995</v>
      </c>
      <c r="K1457" s="34">
        <v>3.2574999999999998</v>
      </c>
      <c r="N1457" s="21" t="str">
        <f t="shared" si="126"/>
        <v>SAGA FALABELLA S.A. - COMMON SHARES</v>
      </c>
      <c r="O1457" s="21"/>
      <c r="P1457" s="40">
        <f t="shared" si="128"/>
        <v>554105909.43975449</v>
      </c>
      <c r="Q1457" s="45">
        <f t="shared" si="129"/>
        <v>0.25625941382499995</v>
      </c>
      <c r="R1457" s="45">
        <v>7.8667509999999996E-2</v>
      </c>
    </row>
    <row r="1458" spans="3:18" x14ac:dyDescent="0.25">
      <c r="C1458" s="21" t="s">
        <v>1380</v>
      </c>
      <c r="E1458" s="40">
        <v>48860000</v>
      </c>
      <c r="F1458" s="40">
        <f t="shared" si="127"/>
        <v>0</v>
      </c>
      <c r="K1458" s="34">
        <v>3.2574999999999998</v>
      </c>
      <c r="N1458" s="21" t="str">
        <f t="shared" si="126"/>
        <v>SOLUCION EMPRESA ADMINISTRADORA HIPOTECARIA S.A. - COMMON SHARES</v>
      </c>
      <c r="O1458" s="21"/>
      <c r="P1458" s="40">
        <f t="shared" si="128"/>
        <v>14999232.540291635</v>
      </c>
      <c r="Q1458" s="45">
        <f t="shared" si="129"/>
        <v>0</v>
      </c>
      <c r="R1458" s="45">
        <v>0</v>
      </c>
    </row>
    <row r="1459" spans="3:18" x14ac:dyDescent="0.25">
      <c r="C1459" s="21" t="s">
        <v>1381</v>
      </c>
      <c r="E1459" s="40">
        <v>53776800</v>
      </c>
      <c r="F1459" s="40">
        <f t="shared" si="127"/>
        <v>0</v>
      </c>
      <c r="K1459" s="34">
        <v>3.2574999999999998</v>
      </c>
      <c r="N1459" s="21" t="str">
        <f t="shared" si="126"/>
        <v>TRADI S.A. - COMMON SHARES</v>
      </c>
      <c r="O1459" s="21"/>
      <c r="P1459" s="40">
        <f t="shared" si="128"/>
        <v>16508610.89792786</v>
      </c>
      <c r="Q1459" s="45">
        <f t="shared" si="129"/>
        <v>0</v>
      </c>
      <c r="R1459" s="45">
        <v>0</v>
      </c>
    </row>
    <row r="1460" spans="3:18" x14ac:dyDescent="0.25">
      <c r="C1460" s="21" t="s">
        <v>1382</v>
      </c>
      <c r="E1460" s="40">
        <v>818386584</v>
      </c>
      <c r="F1460" s="40">
        <f t="shared" si="127"/>
        <v>0</v>
      </c>
      <c r="K1460" s="34">
        <v>3.2574999999999998</v>
      </c>
      <c r="N1460" s="21" t="str">
        <f t="shared" si="126"/>
        <v>COLEGIOS PERUANOS S.A. - COMMON SHARES</v>
      </c>
      <c r="O1460" s="21"/>
      <c r="P1460" s="40">
        <f t="shared" si="128"/>
        <v>251231491.63468918</v>
      </c>
      <c r="Q1460" s="45">
        <f t="shared" si="129"/>
        <v>0</v>
      </c>
      <c r="R1460" s="45">
        <v>0</v>
      </c>
    </row>
    <row r="1461" spans="3:18" x14ac:dyDescent="0.25">
      <c r="C1461" s="21" t="s">
        <v>1383</v>
      </c>
      <c r="E1461" s="40">
        <v>68238718</v>
      </c>
      <c r="F1461" s="40">
        <f t="shared" si="127"/>
        <v>1.1452457899999999E-2</v>
      </c>
      <c r="K1461" s="34">
        <v>3.2574999999999998</v>
      </c>
      <c r="N1461" s="21" t="str">
        <f t="shared" si="126"/>
        <v>EMPRESA AGRARIA AZUCARERA ANDAHUASI S.A.A. - COMMON SHARES</v>
      </c>
      <c r="O1461" s="21"/>
      <c r="P1461" s="40">
        <f t="shared" si="128"/>
        <v>20948186.646201074</v>
      </c>
      <c r="Q1461" s="45">
        <f t="shared" si="129"/>
        <v>1.1452457899999999E-2</v>
      </c>
      <c r="R1461" s="45">
        <v>3.51572E-3</v>
      </c>
    </row>
    <row r="1462" spans="3:18" x14ac:dyDescent="0.25">
      <c r="C1462" s="21" t="s">
        <v>1384</v>
      </c>
      <c r="E1462" s="40">
        <v>2308092</v>
      </c>
      <c r="F1462" s="40">
        <f t="shared" si="127"/>
        <v>0</v>
      </c>
      <c r="K1462" s="34">
        <v>3.2574999999999998</v>
      </c>
      <c r="N1462" s="21" t="str">
        <f t="shared" si="126"/>
        <v>EMPRESA AGRICOLA SAN JUAN S.A. - COMMON SHARES</v>
      </c>
      <c r="O1462" s="21"/>
      <c r="P1462" s="40">
        <f t="shared" si="128"/>
        <v>708547.04528012278</v>
      </c>
      <c r="Q1462" s="45">
        <f t="shared" si="129"/>
        <v>0</v>
      </c>
      <c r="R1462" s="45">
        <v>0</v>
      </c>
    </row>
    <row r="1463" spans="3:18" x14ac:dyDescent="0.25">
      <c r="C1463" s="21" t="s">
        <v>1385</v>
      </c>
      <c r="E1463" s="40">
        <v>55191476</v>
      </c>
      <c r="F1463" s="40">
        <f t="shared" si="127"/>
        <v>0</v>
      </c>
      <c r="K1463" s="34">
        <v>3.2574999999999998</v>
      </c>
      <c r="N1463" s="21" t="str">
        <f t="shared" si="126"/>
        <v>EMPRESA AGRICOLA SAN JUAN S.A. - COMMON SHARES - S2</v>
      </c>
      <c r="O1463" s="21"/>
      <c r="P1463" s="40">
        <f t="shared" si="128"/>
        <v>16942893.630084421</v>
      </c>
      <c r="Q1463" s="45">
        <f t="shared" si="129"/>
        <v>0</v>
      </c>
      <c r="R1463" s="45">
        <v>0</v>
      </c>
    </row>
    <row r="1464" spans="3:18" x14ac:dyDescent="0.25">
      <c r="C1464" s="21" t="s">
        <v>1386</v>
      </c>
      <c r="E1464" s="40">
        <v>2559318</v>
      </c>
      <c r="F1464" s="40">
        <f t="shared" si="127"/>
        <v>0</v>
      </c>
      <c r="K1464" s="34">
        <v>3.2574999999999998</v>
      </c>
      <c r="N1464" s="21" t="str">
        <f t="shared" si="126"/>
        <v>EMPRESA AGRICOLA LA UNION S.A. - COMMON SHARES</v>
      </c>
      <c r="O1464" s="21"/>
      <c r="P1464" s="40">
        <f t="shared" si="128"/>
        <v>785669.37835763628</v>
      </c>
      <c r="Q1464" s="45">
        <f t="shared" si="129"/>
        <v>0</v>
      </c>
      <c r="R1464" s="45">
        <v>0</v>
      </c>
    </row>
    <row r="1465" spans="3:18" x14ac:dyDescent="0.25">
      <c r="C1465" s="21" t="s">
        <v>1387</v>
      </c>
      <c r="E1465" s="40">
        <v>159204399</v>
      </c>
      <c r="F1465" s="40">
        <f t="shared" si="127"/>
        <v>1.352971320425</v>
      </c>
      <c r="K1465" s="34">
        <v>3.2574999999999998</v>
      </c>
      <c r="N1465" s="21" t="str">
        <f t="shared" si="126"/>
        <v>CARTAVIO SOCIEDAD ANONIMA ABIERTA (CARTAVIO S.A.A.) - COMMON SHARES</v>
      </c>
      <c r="O1465" s="21"/>
      <c r="P1465" s="40">
        <f t="shared" si="128"/>
        <v>48873184.650805838</v>
      </c>
      <c r="Q1465" s="45">
        <f t="shared" si="129"/>
        <v>1.352971320425</v>
      </c>
      <c r="R1465" s="45">
        <v>0.41534039</v>
      </c>
    </row>
    <row r="1466" spans="3:18" x14ac:dyDescent="0.25">
      <c r="C1466" s="21" t="s">
        <v>1388</v>
      </c>
      <c r="E1466" s="40">
        <v>255230687</v>
      </c>
      <c r="F1466" s="40">
        <f t="shared" si="127"/>
        <v>13.50624187435</v>
      </c>
      <c r="K1466" s="34">
        <v>3.2574999999999998</v>
      </c>
      <c r="N1466" s="21" t="str">
        <f t="shared" si="126"/>
        <v>CASA GRANDE SOCIEDAD ANONIMA ABIERTA (CASA GRANDE S.A.A.) - COMMON SHARES</v>
      </c>
      <c r="O1466" s="21"/>
      <c r="P1466" s="40">
        <f t="shared" si="128"/>
        <v>78351707.444359168</v>
      </c>
      <c r="Q1466" s="45">
        <f t="shared" si="129"/>
        <v>13.50624187435</v>
      </c>
      <c r="R1466" s="45">
        <v>4.1461985800000001</v>
      </c>
    </row>
    <row r="1467" spans="3:18" x14ac:dyDescent="0.25">
      <c r="C1467" s="21" t="s">
        <v>1389</v>
      </c>
      <c r="E1467" s="40">
        <v>190366844</v>
      </c>
      <c r="F1467" s="40">
        <f t="shared" si="127"/>
        <v>0</v>
      </c>
      <c r="K1467" s="34">
        <v>3.2574999999999998</v>
      </c>
      <c r="N1467" s="21" t="str">
        <f t="shared" si="126"/>
        <v>EMPRESA AGROINDUSTRIAL CAYALTI S.A.A. - COMMON SHARES</v>
      </c>
      <c r="O1467" s="21"/>
      <c r="P1467" s="40">
        <f t="shared" si="128"/>
        <v>58439553.031465851</v>
      </c>
      <c r="Q1467" s="45">
        <f t="shared" si="129"/>
        <v>0</v>
      </c>
      <c r="R1467" s="45">
        <v>0</v>
      </c>
    </row>
    <row r="1468" spans="3:18" x14ac:dyDescent="0.25">
      <c r="C1468" s="21" t="s">
        <v>1390</v>
      </c>
      <c r="E1468" s="40">
        <v>888710</v>
      </c>
      <c r="F1468" s="40">
        <f t="shared" si="127"/>
        <v>0</v>
      </c>
      <c r="K1468" s="34">
        <v>3.2574999999999998</v>
      </c>
      <c r="N1468" s="21" t="str">
        <f t="shared" si="126"/>
        <v>EMPRESA AGRARIA CHIQUITOY S.A. -  EN REESTRUCTURACION - COMMON SHARES</v>
      </c>
      <c r="O1468" s="21"/>
      <c r="P1468" s="40">
        <f t="shared" si="128"/>
        <v>272819.64696853416</v>
      </c>
      <c r="Q1468" s="45">
        <f t="shared" si="129"/>
        <v>0</v>
      </c>
      <c r="R1468" s="45">
        <v>0</v>
      </c>
    </row>
    <row r="1469" spans="3:18" x14ac:dyDescent="0.25">
      <c r="C1469" s="21" t="s">
        <v>1391</v>
      </c>
      <c r="E1469" s="40">
        <v>6559003</v>
      </c>
      <c r="F1469" s="40">
        <f t="shared" si="127"/>
        <v>1.3483867474999999E-2</v>
      </c>
      <c r="K1469" s="34">
        <v>3.2574999999999998</v>
      </c>
      <c r="N1469" s="21" t="str">
        <f t="shared" si="126"/>
        <v>CENTRAL AZUCARERA CHUCARAPI PAMPA BLANCA S.A. - COMMON SHARES</v>
      </c>
      <c r="O1469" s="21"/>
      <c r="P1469" s="40">
        <f t="shared" si="128"/>
        <v>2013508.2118188797</v>
      </c>
      <c r="Q1469" s="45">
        <f t="shared" si="129"/>
        <v>1.3483867474999999E-2</v>
      </c>
      <c r="R1469" s="45">
        <v>4.1393300000000001E-3</v>
      </c>
    </row>
    <row r="1470" spans="3:18" x14ac:dyDescent="0.25">
      <c r="C1470" s="21" t="s">
        <v>1392</v>
      </c>
      <c r="E1470" s="40">
        <v>2139218</v>
      </c>
      <c r="F1470" s="40">
        <f t="shared" si="127"/>
        <v>0</v>
      </c>
      <c r="K1470" s="34">
        <v>3.2574999999999998</v>
      </c>
      <c r="N1470" s="21" t="str">
        <f t="shared" si="126"/>
        <v>SOCIEDAD AGRICOLA FANUPE VICHAYAL S.A. - COMMON SHARES</v>
      </c>
      <c r="O1470" s="21"/>
      <c r="P1470" s="40">
        <f t="shared" si="128"/>
        <v>656705.44896392943</v>
      </c>
      <c r="Q1470" s="45">
        <f t="shared" si="129"/>
        <v>0</v>
      </c>
      <c r="R1470" s="45">
        <v>0</v>
      </c>
    </row>
    <row r="1471" spans="3:18" x14ac:dyDescent="0.25">
      <c r="C1471" s="21" t="s">
        <v>1393</v>
      </c>
      <c r="E1471" s="40">
        <v>40027048</v>
      </c>
      <c r="F1471" s="40">
        <f t="shared" si="127"/>
        <v>0</v>
      </c>
      <c r="K1471" s="34">
        <v>3.2574999999999998</v>
      </c>
      <c r="N1471" s="21" t="str">
        <f t="shared" si="126"/>
        <v>EMPRESA AGRICOLA GANADERA SALAMANCA S.A. - COMMON SHARES</v>
      </c>
      <c r="O1471" s="21"/>
      <c r="P1471" s="40">
        <f t="shared" si="128"/>
        <v>12287658.63392172</v>
      </c>
      <c r="Q1471" s="45">
        <f t="shared" si="129"/>
        <v>0</v>
      </c>
      <c r="R1471" s="45">
        <v>0</v>
      </c>
    </row>
    <row r="1472" spans="3:18" x14ac:dyDescent="0.25">
      <c r="C1472" s="21" t="s">
        <v>1394</v>
      </c>
      <c r="E1472" s="40">
        <v>13109916</v>
      </c>
      <c r="F1472" s="40">
        <f t="shared" si="127"/>
        <v>5.7265546999999998E-3</v>
      </c>
      <c r="K1472" s="34">
        <v>3.2574999999999998</v>
      </c>
      <c r="N1472" s="21" t="str">
        <f t="shared" si="126"/>
        <v>EMPRESA AZUCARERA "EL INGENIO" S.A. - COMMON SHARES</v>
      </c>
      <c r="O1472" s="21"/>
      <c r="P1472" s="40">
        <f t="shared" si="128"/>
        <v>4024532.924021489</v>
      </c>
      <c r="Q1472" s="45">
        <f t="shared" si="129"/>
        <v>5.7265546999999998E-3</v>
      </c>
      <c r="R1472" s="45">
        <v>1.75796E-3</v>
      </c>
    </row>
    <row r="1473" spans="2:18" x14ac:dyDescent="0.25">
      <c r="C1473" s="21" t="s">
        <v>1395</v>
      </c>
      <c r="E1473" s="40">
        <v>134135080</v>
      </c>
      <c r="F1473" s="40">
        <f t="shared" si="127"/>
        <v>0.41846568164999992</v>
      </c>
      <c r="K1473" s="34">
        <v>3.2574999999999998</v>
      </c>
      <c r="N1473" s="21" t="str">
        <f t="shared" si="126"/>
        <v>AGROINDUSTRIAL LAREDO S.A.A. - COMMON SHARES</v>
      </c>
      <c r="O1473" s="21"/>
      <c r="P1473" s="40">
        <f t="shared" si="128"/>
        <v>41177307.751343057</v>
      </c>
      <c r="Q1473" s="45">
        <f t="shared" si="129"/>
        <v>0.41846568164999992</v>
      </c>
      <c r="R1473" s="45">
        <v>0.12846221999999999</v>
      </c>
    </row>
    <row r="1474" spans="2:18" x14ac:dyDescent="0.25">
      <c r="C1474" s="21" t="s">
        <v>1396</v>
      </c>
      <c r="E1474" s="40">
        <v>202952905</v>
      </c>
      <c r="F1474" s="40">
        <f t="shared" si="127"/>
        <v>9.4894883999999992E-3</v>
      </c>
      <c r="K1474" s="34">
        <v>3.2574999999999998</v>
      </c>
      <c r="N1474" s="21" t="str">
        <f t="shared" si="126"/>
        <v>AGRO INDUSTRIAL PARAMONGA S.A.A.  - COMMON SHARES</v>
      </c>
      <c r="O1474" s="21"/>
      <c r="P1474" s="40">
        <f t="shared" si="128"/>
        <v>62303270.913277052</v>
      </c>
      <c r="Q1474" s="45">
        <f t="shared" si="129"/>
        <v>9.4894883999999992E-3</v>
      </c>
      <c r="R1474" s="45">
        <v>2.9131199999999999E-3</v>
      </c>
    </row>
    <row r="1475" spans="2:18" x14ac:dyDescent="0.25">
      <c r="C1475" s="21" t="s">
        <v>1397</v>
      </c>
      <c r="E1475" s="40">
        <v>22057726</v>
      </c>
      <c r="F1475" s="40">
        <f t="shared" si="127"/>
        <v>1.2966924375999997</v>
      </c>
      <c r="K1475" s="34">
        <v>3.2574999999999998</v>
      </c>
      <c r="N1475" s="21" t="str">
        <f t="shared" si="126"/>
        <v>EMPRESA AGROINDUSTRIAL POMALCA S.A.A. - COMMON SHARES</v>
      </c>
      <c r="O1475" s="21"/>
      <c r="P1475" s="40">
        <f t="shared" si="128"/>
        <v>6771366.3852647739</v>
      </c>
      <c r="Q1475" s="45">
        <f t="shared" si="129"/>
        <v>1.2966924375999997</v>
      </c>
      <c r="R1475" s="45">
        <v>0.39806367999999998</v>
      </c>
    </row>
    <row r="1476" spans="2:18" x14ac:dyDescent="0.25">
      <c r="C1476" s="21" t="s">
        <v>1398</v>
      </c>
      <c r="E1476" s="40">
        <v>7204385</v>
      </c>
      <c r="F1476" s="40">
        <f t="shared" si="127"/>
        <v>4.8428079799999996E-2</v>
      </c>
      <c r="K1476" s="34">
        <v>3.2574999999999998</v>
      </c>
      <c r="N1476" s="21" t="str">
        <f t="shared" si="126"/>
        <v>AGRO PUCALA S.A.A. - COMMON SHARES</v>
      </c>
      <c r="O1476" s="21"/>
      <c r="P1476" s="40">
        <f t="shared" si="128"/>
        <v>2211630.0844205678</v>
      </c>
      <c r="Q1476" s="45">
        <f t="shared" si="129"/>
        <v>4.8428079799999996E-2</v>
      </c>
      <c r="R1476" s="45">
        <v>1.4866639999999999E-2</v>
      </c>
    </row>
    <row r="1477" spans="2:18" x14ac:dyDescent="0.25">
      <c r="C1477" s="21" t="s">
        <v>1399</v>
      </c>
      <c r="E1477" s="40">
        <v>19998268</v>
      </c>
      <c r="F1477" s="40">
        <f t="shared" si="127"/>
        <v>1.1262806249999998E-3</v>
      </c>
      <c r="K1477" s="34">
        <v>3.2574999999999998</v>
      </c>
      <c r="N1477" s="21" t="str">
        <f t="shared" si="126"/>
        <v>EMPRESA AGRICOLA SINTUCO S.A.  - COMMON SHARES</v>
      </c>
      <c r="O1477" s="21"/>
      <c r="P1477" s="40">
        <f t="shared" si="128"/>
        <v>6139145.9708365314</v>
      </c>
      <c r="Q1477" s="45">
        <f t="shared" si="129"/>
        <v>1.1262806249999998E-3</v>
      </c>
      <c r="R1477" s="45">
        <v>3.4574999999999997E-4</v>
      </c>
    </row>
    <row r="1478" spans="2:18" x14ac:dyDescent="0.25">
      <c r="C1478" s="21" t="s">
        <v>1400</v>
      </c>
      <c r="E1478" s="40">
        <v>89626276</v>
      </c>
      <c r="F1478" s="40">
        <f t="shared" si="127"/>
        <v>0.25943111127499996</v>
      </c>
      <c r="K1478" s="34">
        <v>3.2574999999999998</v>
      </c>
      <c r="N1478" s="21" t="str">
        <f t="shared" si="126"/>
        <v>AGROINDUSTRIAS SAN JACINTO S.A.A. - COMMON SHARES</v>
      </c>
      <c r="O1478" s="21"/>
      <c r="P1478" s="40">
        <f t="shared" si="128"/>
        <v>27513822.256331544</v>
      </c>
      <c r="Q1478" s="45">
        <f t="shared" si="129"/>
        <v>0.25943111127499996</v>
      </c>
      <c r="R1478" s="45">
        <v>7.9641169999999997E-2</v>
      </c>
    </row>
    <row r="1479" spans="2:18" x14ac:dyDescent="0.25">
      <c r="C1479" s="21" t="s">
        <v>1401</v>
      </c>
      <c r="E1479" s="40">
        <v>16877600</v>
      </c>
      <c r="F1479" s="40">
        <f t="shared" si="127"/>
        <v>7.71955835E-3</v>
      </c>
      <c r="K1479" s="34">
        <v>3.2574999999999998</v>
      </c>
      <c r="N1479" s="21" t="str">
        <f t="shared" si="126"/>
        <v>EMPRESA AGROINDUSTRIAL TUMAN S.A.A. - COMMON SHARES</v>
      </c>
      <c r="O1479" s="21"/>
      <c r="P1479" s="40">
        <f t="shared" si="128"/>
        <v>5181151.189562548</v>
      </c>
      <c r="Q1479" s="45">
        <f t="shared" si="129"/>
        <v>7.71955835E-3</v>
      </c>
      <c r="R1479" s="45">
        <v>2.3697800000000002E-3</v>
      </c>
    </row>
    <row r="1480" spans="2:18" x14ac:dyDescent="0.25">
      <c r="C1480" s="21" t="s">
        <v>1402</v>
      </c>
      <c r="E1480" s="40">
        <v>388997237</v>
      </c>
      <c r="F1480" s="40">
        <f t="shared" si="127"/>
        <v>7.847918052699999</v>
      </c>
      <c r="K1480" s="34">
        <v>3.2574999999999998</v>
      </c>
      <c r="N1480" s="21" t="str">
        <f t="shared" si="126"/>
        <v>BOLSA DE VALORES DE LIMA S.A. - COMMON SHARES -A-SERIES</v>
      </c>
      <c r="O1480" s="21"/>
      <c r="P1480" s="40">
        <f t="shared" si="128"/>
        <v>119415882.42517269</v>
      </c>
      <c r="Q1480" s="45">
        <f t="shared" si="129"/>
        <v>7.847918052699999</v>
      </c>
      <c r="R1480" s="45">
        <v>2.4091843599999998</v>
      </c>
    </row>
    <row r="1481" spans="2:18" x14ac:dyDescent="0.25">
      <c r="C1481" s="21" t="s">
        <v>1403</v>
      </c>
      <c r="E1481" s="40">
        <v>18973933</v>
      </c>
      <c r="F1481" s="40">
        <f t="shared" si="127"/>
        <v>3.9298317125000003E-2</v>
      </c>
      <c r="K1481" s="34">
        <v>3.2574999999999998</v>
      </c>
      <c r="N1481" s="21" t="str">
        <f t="shared" si="126"/>
        <v>BOLSA DE VALORES DE LIMA S.A.        - PREFERRED SHARES -B- SERIES</v>
      </c>
      <c r="O1481" s="21"/>
      <c r="P1481" s="40">
        <f t="shared" si="128"/>
        <v>5824691.6346891792</v>
      </c>
      <c r="Q1481" s="45">
        <f t="shared" si="129"/>
        <v>3.9298317125000003E-2</v>
      </c>
      <c r="R1481" s="45">
        <v>1.206395E-2</v>
      </c>
    </row>
    <row r="1482" spans="2:18" x14ac:dyDescent="0.25">
      <c r="C1482" s="21" t="s">
        <v>1404</v>
      </c>
      <c r="E1482" s="40">
        <v>4447991101</v>
      </c>
      <c r="F1482" s="40">
        <f t="shared" si="127"/>
        <v>0</v>
      </c>
      <c r="K1482" s="34">
        <v>3.2574999999999998</v>
      </c>
      <c r="N1482" s="21" t="str">
        <f t="shared" si="126"/>
        <v>INTERCORP PERU LTD. - COMMON SHARES</v>
      </c>
      <c r="O1482" s="21"/>
      <c r="P1482" s="40">
        <f t="shared" si="128"/>
        <v>1365461581.2739832</v>
      </c>
      <c r="Q1482" s="45">
        <f t="shared" si="129"/>
        <v>0</v>
      </c>
      <c r="R1482" s="45">
        <v>0</v>
      </c>
    </row>
    <row r="1483" spans="2:18" x14ac:dyDescent="0.25">
      <c r="C1483" s="21" t="s">
        <v>1405</v>
      </c>
      <c r="E1483" s="40">
        <v>12274577045</v>
      </c>
      <c r="F1483" s="40">
        <f t="shared" si="127"/>
        <v>1570.4017092534</v>
      </c>
      <c r="K1483" s="34">
        <v>3.2574999999999998</v>
      </c>
      <c r="N1483" s="21" t="str">
        <f t="shared" si="126"/>
        <v>INRETAIL PERÚ CORP.  - COMMON SHARES</v>
      </c>
      <c r="O1483" s="21"/>
      <c r="P1483" s="40">
        <f t="shared" si="128"/>
        <v>3768097327.7052956</v>
      </c>
      <c r="Q1483" s="45">
        <f t="shared" si="129"/>
        <v>1570.4017092534</v>
      </c>
      <c r="R1483" s="45">
        <v>482.08801512000002</v>
      </c>
    </row>
    <row r="1484" spans="2:18" s="67" customFormat="1" x14ac:dyDescent="0.25">
      <c r="B1484" s="60" t="s">
        <v>1406</v>
      </c>
      <c r="C1484" s="21"/>
      <c r="E1484" s="40"/>
      <c r="F1484" s="40"/>
      <c r="G1484" s="29"/>
      <c r="I1484" s="34" t="s">
        <v>1406</v>
      </c>
      <c r="K1484" s="34"/>
      <c r="M1484" s="60" t="s">
        <v>1406</v>
      </c>
      <c r="N1484" s="21"/>
      <c r="O1484" s="21"/>
      <c r="P1484" s="40"/>
      <c r="Q1484" s="45"/>
      <c r="R1484" s="45"/>
    </row>
    <row r="1485" spans="2:18" x14ac:dyDescent="0.25">
      <c r="C1485" s="21" t="s">
        <v>1407</v>
      </c>
      <c r="D1485" s="21"/>
      <c r="E1485" s="40">
        <v>5379522.21</v>
      </c>
      <c r="F1485" s="40">
        <v>0.97099999999999997</v>
      </c>
      <c r="G1485" s="40">
        <v>422621461.49000001</v>
      </c>
      <c r="I1485" s="34"/>
      <c r="K1485" s="34">
        <v>45790</v>
      </c>
      <c r="M1485" s="60"/>
      <c r="N1485" s="21" t="str">
        <f t="shared" si="126"/>
        <v>BANCO DE VENEZUELA, S.A. BCO.UNIVERSAL</v>
      </c>
      <c r="O1485" s="21"/>
      <c r="P1485" s="40">
        <f t="shared" si="128"/>
        <v>117.48246800611487</v>
      </c>
      <c r="Q1485" s="45">
        <f t="shared" si="129"/>
        <v>0.97099999999999997</v>
      </c>
      <c r="R1485" s="40">
        <f>G1485/K1485</f>
        <v>9229.5580146320153</v>
      </c>
    </row>
    <row r="1486" spans="2:18" x14ac:dyDescent="0.25">
      <c r="C1486" s="21" t="s">
        <v>1408</v>
      </c>
      <c r="D1486" s="21"/>
      <c r="E1486" s="40">
        <v>3116666.68</v>
      </c>
      <c r="F1486" s="40">
        <v>0.65900000000000003</v>
      </c>
      <c r="G1486" s="40">
        <v>936956349.38999999</v>
      </c>
      <c r="K1486" s="34">
        <v>45790</v>
      </c>
      <c r="N1486" s="21" t="str">
        <f t="shared" ref="N1486:N1515" si="130">C1486</f>
        <v xml:space="preserve">BANCO DEL CARIBE, C.A. BCO. UNIVERSAL </v>
      </c>
      <c r="O1486" s="21"/>
      <c r="P1486" s="40">
        <f t="shared" ref="P1486:P1515" si="131">E1486/K1486</f>
        <v>68.064352041930562</v>
      </c>
      <c r="Q1486" s="45">
        <f t="shared" ref="Q1486:Q1515" si="132">F1486</f>
        <v>0.65900000000000003</v>
      </c>
      <c r="R1486" s="40">
        <f t="shared" ref="R1486:R1515" si="133">G1486/K1486</f>
        <v>20462.029905874646</v>
      </c>
    </row>
    <row r="1487" spans="2:18" x14ac:dyDescent="0.25">
      <c r="C1487" s="21" t="s">
        <v>1409</v>
      </c>
      <c r="D1487" s="21"/>
      <c r="E1487" s="40">
        <v>3127642.4</v>
      </c>
      <c r="F1487" s="40">
        <v>8.0760000000000005</v>
      </c>
      <c r="G1487" s="40">
        <v>243302397979.94</v>
      </c>
      <c r="K1487" s="34">
        <v>45790</v>
      </c>
      <c r="N1487" s="21" t="str">
        <f t="shared" si="130"/>
        <v>BANCO NACIONAL DE CREDITO, C.A. BCO. UNIVERSAL</v>
      </c>
      <c r="O1487" s="21"/>
      <c r="P1487" s="40">
        <f t="shared" si="131"/>
        <v>68.304048918977941</v>
      </c>
      <c r="Q1487" s="45">
        <f t="shared" si="132"/>
        <v>8.0760000000000005</v>
      </c>
      <c r="R1487" s="40">
        <f t="shared" si="133"/>
        <v>5313439.5715208566</v>
      </c>
    </row>
    <row r="1488" spans="2:18" x14ac:dyDescent="0.25">
      <c r="C1488" s="21" t="s">
        <v>1410</v>
      </c>
      <c r="D1488" s="21"/>
      <c r="E1488" s="40">
        <v>14341054.18</v>
      </c>
      <c r="F1488" s="40">
        <v>3.754</v>
      </c>
      <c r="G1488" s="40">
        <v>37901647406.75</v>
      </c>
      <c r="K1488" s="34">
        <v>45790</v>
      </c>
      <c r="N1488" s="21" t="str">
        <f t="shared" si="130"/>
        <v>BANCO PROVINCIAL, S.A. BCO. UNIVERSAL</v>
      </c>
      <c r="O1488" s="21"/>
      <c r="P1488" s="40">
        <f t="shared" si="131"/>
        <v>313.19183620877919</v>
      </c>
      <c r="Q1488" s="45">
        <f t="shared" si="132"/>
        <v>3.754</v>
      </c>
      <c r="R1488" s="40">
        <f t="shared" si="133"/>
        <v>827727.61316335446</v>
      </c>
    </row>
    <row r="1489" spans="3:18" x14ac:dyDescent="0.25">
      <c r="C1489" s="21" t="s">
        <v>1411</v>
      </c>
      <c r="D1489" s="21"/>
      <c r="E1489" s="40">
        <v>297459.34999999998</v>
      </c>
      <c r="F1489" s="40">
        <v>3.298</v>
      </c>
      <c r="G1489" s="40">
        <v>1114655431.3099999</v>
      </c>
      <c r="K1489" s="34">
        <v>45790</v>
      </c>
      <c r="N1489" s="21" t="str">
        <f t="shared" si="130"/>
        <v>BANCO OCCIDENTAL DE DESCUENTO, BANCO UNIVERSAL</v>
      </c>
      <c r="O1489" s="21"/>
      <c r="P1489" s="40">
        <f t="shared" si="131"/>
        <v>6.4961640096090845</v>
      </c>
      <c r="Q1489" s="45">
        <f t="shared" si="132"/>
        <v>3.298</v>
      </c>
      <c r="R1489" s="40">
        <f t="shared" si="133"/>
        <v>24342.769847346583</v>
      </c>
    </row>
    <row r="1490" spans="3:18" x14ac:dyDescent="0.25">
      <c r="C1490" s="21" t="s">
        <v>1412</v>
      </c>
      <c r="D1490" s="21"/>
      <c r="E1490" s="40">
        <v>438750</v>
      </c>
      <c r="F1490" s="40">
        <v>3.9340000000000002</v>
      </c>
      <c r="G1490" s="40">
        <v>42223687675.770004</v>
      </c>
      <c r="K1490" s="34">
        <v>45790</v>
      </c>
      <c r="N1490" s="21" t="str">
        <f t="shared" si="130"/>
        <v>BOLSA DE VALORES DE CARACAS, C.A.</v>
      </c>
      <c r="O1490" s="21"/>
      <c r="P1490" s="40">
        <f t="shared" si="131"/>
        <v>9.5817864162480895</v>
      </c>
      <c r="Q1490" s="45">
        <f t="shared" si="132"/>
        <v>3.9340000000000002</v>
      </c>
      <c r="R1490" s="40">
        <f t="shared" si="133"/>
        <v>922115.91342585732</v>
      </c>
    </row>
    <row r="1491" spans="3:18" x14ac:dyDescent="0.25">
      <c r="C1491" s="21" t="s">
        <v>1413</v>
      </c>
      <c r="D1491" s="21"/>
      <c r="E1491" s="40">
        <v>9254527.7300000004</v>
      </c>
      <c r="F1491" s="40">
        <v>3.4580000000000002</v>
      </c>
      <c r="G1491" s="40">
        <v>11050165725.540001</v>
      </c>
      <c r="K1491" s="34">
        <v>45790</v>
      </c>
      <c r="N1491" s="21" t="str">
        <f t="shared" si="130"/>
        <v>C.A. RON SANTA TERESA</v>
      </c>
      <c r="O1491" s="21"/>
      <c r="P1491" s="40">
        <f t="shared" si="131"/>
        <v>202.10805263157897</v>
      </c>
      <c r="Q1491" s="45">
        <f t="shared" si="132"/>
        <v>3.4580000000000002</v>
      </c>
      <c r="R1491" s="40">
        <f t="shared" si="133"/>
        <v>241322.68454990175</v>
      </c>
    </row>
    <row r="1492" spans="3:18" x14ac:dyDescent="0.25">
      <c r="C1492" s="21" t="s">
        <v>1414</v>
      </c>
      <c r="D1492" s="21"/>
      <c r="E1492" s="40">
        <v>261435.83</v>
      </c>
      <c r="F1492" s="40">
        <v>0.748</v>
      </c>
      <c r="G1492" s="40">
        <v>258142795.29000002</v>
      </c>
      <c r="K1492" s="34">
        <v>45790</v>
      </c>
      <c r="N1492" s="21" t="str">
        <f t="shared" si="130"/>
        <v>C.A. TELARES DE PALO GRANDE</v>
      </c>
      <c r="O1492" s="21"/>
      <c r="P1492" s="40">
        <f t="shared" si="131"/>
        <v>5.7094525005459706</v>
      </c>
      <c r="Q1492" s="45">
        <f t="shared" si="132"/>
        <v>0.748</v>
      </c>
      <c r="R1492" s="40">
        <f t="shared" si="133"/>
        <v>5637.5364771784234</v>
      </c>
    </row>
    <row r="1493" spans="3:18" x14ac:dyDescent="0.25">
      <c r="C1493" s="21" t="s">
        <v>1415</v>
      </c>
      <c r="D1493" s="21"/>
      <c r="E1493" s="40">
        <v>190687.64</v>
      </c>
      <c r="F1493" s="40">
        <v>1.4059999999999999</v>
      </c>
      <c r="G1493" s="40">
        <v>2181640736.9300003</v>
      </c>
      <c r="K1493" s="34">
        <v>45790</v>
      </c>
      <c r="N1493" s="21" t="str">
        <f t="shared" si="130"/>
        <v>C.A. NACIONAL TELEFONOS DE VENEZUELA (CANTV)</v>
      </c>
      <c r="O1493" s="21"/>
      <c r="P1493" s="40">
        <f t="shared" si="131"/>
        <v>4.1643948460362532</v>
      </c>
      <c r="Q1493" s="45">
        <f t="shared" si="132"/>
        <v>1.4059999999999999</v>
      </c>
      <c r="R1493" s="40">
        <f t="shared" si="133"/>
        <v>47644.479950425863</v>
      </c>
    </row>
    <row r="1494" spans="3:18" x14ac:dyDescent="0.25">
      <c r="C1494" s="21" t="s">
        <v>1416</v>
      </c>
      <c r="D1494" s="21"/>
      <c r="E1494" s="40">
        <v>314582.99</v>
      </c>
      <c r="F1494" s="40">
        <v>0.17699999999999999</v>
      </c>
      <c r="G1494" s="40">
        <v>2039885406.6500001</v>
      </c>
      <c r="K1494" s="34">
        <v>45790</v>
      </c>
      <c r="N1494" s="21" t="str">
        <f t="shared" si="130"/>
        <v>CERAMICAS CARABOBO, S.A.C.A.</v>
      </c>
      <c r="O1494" s="21"/>
      <c r="P1494" s="40">
        <f t="shared" si="131"/>
        <v>6.8701242629395063</v>
      </c>
      <c r="Q1494" s="45">
        <f t="shared" si="132"/>
        <v>0.17699999999999999</v>
      </c>
      <c r="R1494" s="40">
        <f t="shared" si="133"/>
        <v>44548.709470408387</v>
      </c>
    </row>
    <row r="1495" spans="3:18" x14ac:dyDescent="0.25">
      <c r="C1495" s="21" t="s">
        <v>1417</v>
      </c>
      <c r="D1495" s="21"/>
      <c r="E1495" s="40">
        <v>659850</v>
      </c>
      <c r="F1495" s="40">
        <v>2.0539999999999998</v>
      </c>
      <c r="G1495" s="40">
        <v>1277022286.9300001</v>
      </c>
      <c r="K1495" s="34">
        <v>45790</v>
      </c>
      <c r="N1495" s="21" t="str">
        <f t="shared" si="130"/>
        <v>CORIMON, C.A.</v>
      </c>
      <c r="O1495" s="21"/>
      <c r="P1495" s="40">
        <f t="shared" si="131"/>
        <v>14.410351605153965</v>
      </c>
      <c r="Q1495" s="45">
        <f t="shared" si="132"/>
        <v>2.0539999999999998</v>
      </c>
      <c r="R1495" s="40">
        <f t="shared" si="133"/>
        <v>27888.671913736624</v>
      </c>
    </row>
    <row r="1496" spans="3:18" x14ac:dyDescent="0.25">
      <c r="C1496" s="21" t="s">
        <v>1418</v>
      </c>
      <c r="D1496" s="21"/>
      <c r="E1496" s="40">
        <v>339892.35</v>
      </c>
      <c r="F1496" s="40">
        <v>0.35299999999999998</v>
      </c>
      <c r="G1496" s="40">
        <v>777266767.10000002</v>
      </c>
      <c r="K1496" s="34">
        <v>45790</v>
      </c>
      <c r="N1496" s="21" t="str">
        <f t="shared" si="130"/>
        <v>CORP. INDUSTRIAL DE ENERGIA, C.A. S.A.C.A.</v>
      </c>
      <c r="O1496" s="21"/>
      <c r="P1496" s="40">
        <f t="shared" si="131"/>
        <v>7.4228510591832269</v>
      </c>
      <c r="Q1496" s="45">
        <f t="shared" si="132"/>
        <v>0.35299999999999998</v>
      </c>
      <c r="R1496" s="40">
        <f t="shared" si="133"/>
        <v>16974.596355099366</v>
      </c>
    </row>
    <row r="1497" spans="3:18" x14ac:dyDescent="0.25">
      <c r="C1497" s="21" t="s">
        <v>1419</v>
      </c>
      <c r="D1497" s="21"/>
      <c r="E1497" s="40">
        <v>1960822.14</v>
      </c>
      <c r="F1497" s="40">
        <v>0.13500000000000001</v>
      </c>
      <c r="G1497" s="40">
        <v>24275746.459999997</v>
      </c>
      <c r="K1497" s="34">
        <v>45790</v>
      </c>
      <c r="N1497" s="21" t="str">
        <f t="shared" si="130"/>
        <v>CORP. GRUPO QUIMICO, C.A.</v>
      </c>
      <c r="O1497" s="21"/>
      <c r="P1497" s="40">
        <f t="shared" si="131"/>
        <v>42.82206027516925</v>
      </c>
      <c r="Q1497" s="45">
        <f t="shared" si="132"/>
        <v>0.13500000000000001</v>
      </c>
      <c r="R1497" s="40">
        <f t="shared" si="133"/>
        <v>530.15388643808683</v>
      </c>
    </row>
    <row r="1498" spans="3:18" x14ac:dyDescent="0.25">
      <c r="C1498" s="21" t="s">
        <v>1420</v>
      </c>
      <c r="D1498" s="21"/>
      <c r="E1498" s="40">
        <v>457187.5</v>
      </c>
      <c r="F1498" s="40">
        <v>0.93100000000000005</v>
      </c>
      <c r="G1498" s="40">
        <v>6840951401.4099998</v>
      </c>
      <c r="K1498" s="34">
        <v>45790</v>
      </c>
      <c r="N1498" s="21" t="str">
        <f t="shared" si="130"/>
        <v>DOMINGUEZ &amp; CIA., S.A.</v>
      </c>
      <c r="O1498" s="21"/>
      <c r="P1498" s="40">
        <f t="shared" si="131"/>
        <v>9.9844398340248954</v>
      </c>
      <c r="Q1498" s="45">
        <f t="shared" si="132"/>
        <v>0.93100000000000005</v>
      </c>
      <c r="R1498" s="40">
        <f t="shared" si="133"/>
        <v>149398.37085411663</v>
      </c>
    </row>
    <row r="1499" spans="3:18" x14ac:dyDescent="0.25">
      <c r="C1499" s="21" t="s">
        <v>1421</v>
      </c>
      <c r="D1499" s="21"/>
      <c r="E1499" s="40">
        <v>1332699.98</v>
      </c>
      <c r="F1499" s="40">
        <v>2.012</v>
      </c>
      <c r="G1499" s="40">
        <v>10042920306.700001</v>
      </c>
      <c r="K1499" s="34">
        <v>45790</v>
      </c>
      <c r="N1499" s="21" t="str">
        <f t="shared" si="130"/>
        <v>ENVASES VENEZOLANOS, S.A.</v>
      </c>
      <c r="O1499" s="21"/>
      <c r="P1499" s="40">
        <f t="shared" si="131"/>
        <v>29.104607556234985</v>
      </c>
      <c r="Q1499" s="45">
        <f t="shared" si="132"/>
        <v>2.012</v>
      </c>
      <c r="R1499" s="40">
        <f t="shared" si="133"/>
        <v>219325.62364490065</v>
      </c>
    </row>
    <row r="1500" spans="3:18" x14ac:dyDescent="0.25">
      <c r="C1500" s="21" t="s">
        <v>1422</v>
      </c>
      <c r="D1500" s="21"/>
      <c r="E1500" s="40">
        <v>1157835.8700000001</v>
      </c>
      <c r="F1500" s="40">
        <v>0.32</v>
      </c>
      <c r="G1500" s="40">
        <v>190894654.74000001</v>
      </c>
      <c r="K1500" s="34">
        <v>45790</v>
      </c>
      <c r="N1500" s="21" t="str">
        <f t="shared" si="130"/>
        <v>FABRICA NACIONAL DE CEMENTROS, C.A.</v>
      </c>
      <c r="O1500" s="21"/>
      <c r="P1500" s="40">
        <f t="shared" si="131"/>
        <v>25.285780082987554</v>
      </c>
      <c r="Q1500" s="45">
        <f t="shared" si="132"/>
        <v>0.32</v>
      </c>
      <c r="R1500" s="40">
        <f t="shared" si="133"/>
        <v>4168.9158056344186</v>
      </c>
    </row>
    <row r="1501" spans="3:18" x14ac:dyDescent="0.25">
      <c r="C1501" s="21" t="s">
        <v>1423</v>
      </c>
      <c r="D1501" s="21"/>
      <c r="E1501" s="40">
        <v>4702827.68</v>
      </c>
      <c r="F1501" s="40">
        <v>9.5</v>
      </c>
      <c r="G1501" s="40">
        <v>82122912525.470001</v>
      </c>
      <c r="K1501" s="34">
        <v>45790</v>
      </c>
      <c r="N1501" s="21" t="str">
        <f t="shared" si="130"/>
        <v>FONDO DE VALORES INMOBILIARIOS, S.A.C.A.</v>
      </c>
      <c r="O1501" s="21"/>
      <c r="P1501" s="40">
        <f t="shared" si="131"/>
        <v>102.70425158331513</v>
      </c>
      <c r="Q1501" s="45">
        <f t="shared" si="132"/>
        <v>9.5</v>
      </c>
      <c r="R1501" s="40">
        <f t="shared" si="133"/>
        <v>1793468.2796564752</v>
      </c>
    </row>
    <row r="1502" spans="3:18" x14ac:dyDescent="0.25">
      <c r="C1502" s="21" t="s">
        <v>1424</v>
      </c>
      <c r="D1502" s="21"/>
      <c r="E1502" s="40">
        <v>577176.75</v>
      </c>
      <c r="F1502" s="40">
        <v>0.32700000000000001</v>
      </c>
      <c r="G1502" s="40">
        <v>5495999862.5699997</v>
      </c>
      <c r="K1502" s="34">
        <v>45790</v>
      </c>
      <c r="N1502" s="21" t="str">
        <f t="shared" si="130"/>
        <v>GRUPO ZULIANO, C.A.</v>
      </c>
      <c r="O1502" s="21"/>
      <c r="P1502" s="40">
        <f t="shared" si="131"/>
        <v>12.60486459925748</v>
      </c>
      <c r="Q1502" s="45">
        <f t="shared" si="132"/>
        <v>0.32700000000000001</v>
      </c>
      <c r="R1502" s="40">
        <f t="shared" si="133"/>
        <v>120026.20359401616</v>
      </c>
    </row>
    <row r="1503" spans="3:18" x14ac:dyDescent="0.25">
      <c r="C1503" s="21" t="s">
        <v>1425</v>
      </c>
      <c r="D1503" s="21"/>
      <c r="E1503" s="40">
        <v>2831146.14</v>
      </c>
      <c r="F1503" s="40">
        <v>0.314</v>
      </c>
      <c r="G1503" s="40">
        <v>697424400.26999998</v>
      </c>
      <c r="K1503" s="34">
        <v>45790</v>
      </c>
      <c r="N1503" s="21" t="str">
        <f t="shared" si="130"/>
        <v>INVACA, C.A</v>
      </c>
      <c r="O1503" s="21"/>
      <c r="P1503" s="40">
        <f t="shared" si="131"/>
        <v>61.82891766761302</v>
      </c>
      <c r="Q1503" s="45">
        <f t="shared" si="132"/>
        <v>0.314</v>
      </c>
      <c r="R1503" s="40">
        <f t="shared" si="133"/>
        <v>15230.932523913518</v>
      </c>
    </row>
    <row r="1504" spans="3:18" x14ac:dyDescent="0.25">
      <c r="C1504" s="21" t="s">
        <v>1426</v>
      </c>
      <c r="D1504" s="21"/>
      <c r="E1504" s="40">
        <v>802935</v>
      </c>
      <c r="F1504" s="40">
        <v>0.56999999999999995</v>
      </c>
      <c r="G1504" s="40">
        <v>11975352144.969999</v>
      </c>
      <c r="K1504" s="34">
        <v>45790</v>
      </c>
      <c r="N1504" s="21" t="str">
        <f t="shared" si="130"/>
        <v>MANUFACTURERAS DE PAPEL (MANPA) S.A.C.A.</v>
      </c>
      <c r="O1504" s="21"/>
      <c r="P1504" s="40">
        <f t="shared" si="131"/>
        <v>17.535160515396374</v>
      </c>
      <c r="Q1504" s="45">
        <f t="shared" si="132"/>
        <v>0.56999999999999995</v>
      </c>
      <c r="R1504" s="40">
        <f t="shared" si="133"/>
        <v>261527.67296287397</v>
      </c>
    </row>
    <row r="1505" spans="3:18" x14ac:dyDescent="0.25">
      <c r="C1505" s="21" t="s">
        <v>1427</v>
      </c>
      <c r="D1505" s="21"/>
      <c r="E1505" s="40">
        <v>15714144.149999999</v>
      </c>
      <c r="F1505" s="40">
        <v>9.6690000000000005</v>
      </c>
      <c r="G1505" s="40">
        <v>128969668820.28999</v>
      </c>
      <c r="K1505" s="34">
        <v>45790</v>
      </c>
      <c r="N1505" s="21" t="str">
        <f t="shared" si="130"/>
        <v>MERCANTIL SERVICIOS FINANCIEROS, C.A.</v>
      </c>
      <c r="O1505" s="21"/>
      <c r="P1505" s="40">
        <f t="shared" si="131"/>
        <v>343.17851386765665</v>
      </c>
      <c r="Q1505" s="45">
        <f t="shared" si="132"/>
        <v>9.6690000000000005</v>
      </c>
      <c r="R1505" s="40">
        <f t="shared" si="133"/>
        <v>2816546.600137366</v>
      </c>
    </row>
    <row r="1506" spans="3:18" x14ac:dyDescent="0.25">
      <c r="C1506" s="21" t="s">
        <v>1428</v>
      </c>
      <c r="D1506" s="21"/>
      <c r="E1506" s="40">
        <v>622469.89</v>
      </c>
      <c r="F1506" s="40">
        <v>0.93500000000000005</v>
      </c>
      <c r="G1506" s="40">
        <v>2440448562.7600002</v>
      </c>
      <c r="K1506" s="34">
        <v>45790</v>
      </c>
      <c r="N1506" s="21" t="str">
        <f t="shared" si="130"/>
        <v>PROAGRO, C.A.</v>
      </c>
      <c r="O1506" s="21"/>
      <c r="P1506" s="40">
        <f t="shared" si="131"/>
        <v>13.594013758462546</v>
      </c>
      <c r="Q1506" s="45">
        <f t="shared" si="132"/>
        <v>0.93500000000000005</v>
      </c>
      <c r="R1506" s="40">
        <f t="shared" si="133"/>
        <v>53296.5399161389</v>
      </c>
    </row>
    <row r="1507" spans="3:18" x14ac:dyDescent="0.25">
      <c r="C1507" s="21" t="s">
        <v>1429</v>
      </c>
      <c r="D1507" s="21"/>
      <c r="E1507" s="40">
        <v>1470000</v>
      </c>
      <c r="F1507" s="40">
        <v>0.40500000000000003</v>
      </c>
      <c r="G1507" s="40">
        <v>69118379.879999995</v>
      </c>
      <c r="K1507" s="34">
        <v>45790</v>
      </c>
      <c r="N1507" s="21" t="str">
        <f t="shared" si="130"/>
        <v>PRODUCTOS EFE, S.A.</v>
      </c>
      <c r="O1507" s="21"/>
      <c r="P1507" s="40">
        <f t="shared" si="131"/>
        <v>32.103079274950865</v>
      </c>
      <c r="Q1507" s="45">
        <f t="shared" si="132"/>
        <v>0.40500000000000003</v>
      </c>
      <c r="R1507" s="40">
        <f t="shared" si="133"/>
        <v>1509.4645092815024</v>
      </c>
    </row>
    <row r="1508" spans="3:18" x14ac:dyDescent="0.25">
      <c r="C1508" s="21" t="s">
        <v>1430</v>
      </c>
      <c r="D1508" s="21"/>
      <c r="E1508" s="40">
        <v>244779.05</v>
      </c>
      <c r="F1508" s="40">
        <v>0.35299999999999998</v>
      </c>
      <c r="G1508" s="40">
        <v>660277837.81000006</v>
      </c>
      <c r="K1508" s="34">
        <v>45790</v>
      </c>
      <c r="N1508" s="21" t="str">
        <f t="shared" si="130"/>
        <v>PROTINAL, C.A.</v>
      </c>
      <c r="O1508" s="21"/>
      <c r="P1508" s="40">
        <f t="shared" si="131"/>
        <v>5.3456879231273202</v>
      </c>
      <c r="Q1508" s="45">
        <f t="shared" si="132"/>
        <v>0.35299999999999998</v>
      </c>
      <c r="R1508" s="40">
        <f t="shared" si="133"/>
        <v>14419.695082114</v>
      </c>
    </row>
    <row r="1509" spans="3:18" x14ac:dyDescent="0.25">
      <c r="C1509" s="21" t="s">
        <v>1431</v>
      </c>
      <c r="D1509" s="21"/>
      <c r="E1509" s="40">
        <v>472719.38</v>
      </c>
      <c r="F1509" s="40">
        <v>0.5</v>
      </c>
      <c r="G1509" s="40">
        <v>2512650166.9899998</v>
      </c>
      <c r="K1509" s="34">
        <v>45790</v>
      </c>
      <c r="N1509" s="21" t="str">
        <f t="shared" si="130"/>
        <v>SIVENSA, S.A.</v>
      </c>
      <c r="O1509" s="21"/>
      <c r="P1509" s="40">
        <f t="shared" si="131"/>
        <v>10.323637912207905</v>
      </c>
      <c r="Q1509" s="45">
        <f t="shared" si="132"/>
        <v>0.5</v>
      </c>
      <c r="R1509" s="40">
        <f t="shared" si="133"/>
        <v>54873.338436121419</v>
      </c>
    </row>
    <row r="1510" spans="3:18" x14ac:dyDescent="0.25">
      <c r="C1510" s="21" t="s">
        <v>1432</v>
      </c>
      <c r="D1510" s="21"/>
      <c r="E1510" s="40"/>
      <c r="F1510" s="40">
        <v>0</v>
      </c>
      <c r="G1510" s="40">
        <v>0</v>
      </c>
      <c r="K1510" s="34">
        <v>45790</v>
      </c>
      <c r="N1510" s="21" t="str">
        <f t="shared" si="130"/>
        <v>CARGOPORT LOGISTIC, C.A.</v>
      </c>
      <c r="O1510" s="21"/>
      <c r="P1510" s="40">
        <f t="shared" si="131"/>
        <v>0</v>
      </c>
      <c r="Q1510" s="45">
        <f t="shared" si="132"/>
        <v>0</v>
      </c>
      <c r="R1510" s="40">
        <f t="shared" si="133"/>
        <v>0</v>
      </c>
    </row>
    <row r="1511" spans="3:18" x14ac:dyDescent="0.25">
      <c r="C1511" s="21" t="s">
        <v>1433</v>
      </c>
      <c r="D1511" s="21"/>
      <c r="E1511" s="40"/>
      <c r="F1511" s="40">
        <v>0</v>
      </c>
      <c r="G1511" s="40">
        <v>0</v>
      </c>
      <c r="K1511" s="34">
        <v>45790</v>
      </c>
      <c r="N1511" s="21" t="str">
        <f t="shared" si="130"/>
        <v>INVERSIONES SELVA, C.A.</v>
      </c>
      <c r="O1511" s="21"/>
      <c r="P1511" s="40">
        <f t="shared" si="131"/>
        <v>0</v>
      </c>
      <c r="Q1511" s="45">
        <f t="shared" si="132"/>
        <v>0</v>
      </c>
      <c r="R1511" s="40">
        <f t="shared" si="133"/>
        <v>0</v>
      </c>
    </row>
    <row r="1512" spans="3:18" x14ac:dyDescent="0.25">
      <c r="C1512" s="21" t="s">
        <v>1434</v>
      </c>
      <c r="D1512" s="21"/>
      <c r="E1512" s="40"/>
      <c r="F1512" s="40">
        <v>0</v>
      </c>
      <c r="G1512" s="40">
        <v>0</v>
      </c>
      <c r="K1512" s="34">
        <v>45790</v>
      </c>
      <c r="N1512" s="21" t="str">
        <f t="shared" si="130"/>
        <v>C.A. FÁBRICA NACIONAL DE VIDRIO</v>
      </c>
      <c r="O1512" s="21"/>
      <c r="P1512" s="40">
        <f t="shared" si="131"/>
        <v>0</v>
      </c>
      <c r="Q1512" s="45">
        <f t="shared" si="132"/>
        <v>0</v>
      </c>
      <c r="R1512" s="40">
        <f t="shared" si="133"/>
        <v>0</v>
      </c>
    </row>
    <row r="1513" spans="3:18" x14ac:dyDescent="0.25">
      <c r="C1513" s="21" t="s">
        <v>1435</v>
      </c>
      <c r="D1513" s="21"/>
      <c r="E1513" s="40"/>
      <c r="F1513" s="40">
        <v>0</v>
      </c>
      <c r="G1513" s="40">
        <v>0</v>
      </c>
      <c r="K1513" s="34">
        <v>45790</v>
      </c>
      <c r="N1513" s="21" t="str">
        <f t="shared" si="130"/>
        <v>INVERSIONES CRECEPYMES, C.A.</v>
      </c>
      <c r="O1513" s="21"/>
      <c r="P1513" s="40">
        <f t="shared" si="131"/>
        <v>0</v>
      </c>
      <c r="Q1513" s="45">
        <f t="shared" si="132"/>
        <v>0</v>
      </c>
      <c r="R1513" s="40">
        <f t="shared" si="133"/>
        <v>0</v>
      </c>
    </row>
    <row r="1514" spans="3:18" x14ac:dyDescent="0.25">
      <c r="C1514" s="21" t="s">
        <v>1436</v>
      </c>
      <c r="D1514" s="21"/>
      <c r="E1514" s="40"/>
      <c r="F1514" s="40">
        <v>0</v>
      </c>
      <c r="G1514" s="40">
        <v>0</v>
      </c>
      <c r="K1514" s="34">
        <v>45790</v>
      </c>
      <c r="N1514" s="21" t="str">
        <f t="shared" si="130"/>
        <v>CEMEX VENEZUELA</v>
      </c>
      <c r="O1514" s="21"/>
      <c r="P1514" s="40">
        <f t="shared" si="131"/>
        <v>0</v>
      </c>
      <c r="Q1514" s="45">
        <f t="shared" si="132"/>
        <v>0</v>
      </c>
      <c r="R1514" s="40">
        <f t="shared" si="133"/>
        <v>0</v>
      </c>
    </row>
    <row r="1515" spans="3:18" x14ac:dyDescent="0.25">
      <c r="C1515" s="21" t="s">
        <v>1437</v>
      </c>
      <c r="D1515" s="21"/>
      <c r="E1515" s="40"/>
      <c r="F1515" s="40">
        <v>0</v>
      </c>
      <c r="G1515" s="40">
        <v>0</v>
      </c>
      <c r="K1515" s="34">
        <v>45790</v>
      </c>
      <c r="N1515" s="21" t="str">
        <f t="shared" si="130"/>
        <v>ORIENTE ENTIDAD DE INV. COLECTIVA INMOBILIARIA, C.A.</v>
      </c>
      <c r="O1515" s="21"/>
      <c r="P1515" s="40">
        <f t="shared" si="131"/>
        <v>0</v>
      </c>
      <c r="Q1515" s="45">
        <f t="shared" si="132"/>
        <v>0</v>
      </c>
      <c r="R1515" s="40">
        <f t="shared" si="133"/>
        <v>0</v>
      </c>
    </row>
    <row r="1516" spans="3:18" x14ac:dyDescent="0.25">
      <c r="K1516" s="34"/>
      <c r="N1516" s="21"/>
      <c r="O1516" s="21"/>
      <c r="P1516" s="40"/>
      <c r="Q1516" s="45"/>
      <c r="R1516" s="41"/>
    </row>
    <row r="1517" spans="3:18" x14ac:dyDescent="0.25">
      <c r="N1517" s="21"/>
      <c r="O1517" s="21"/>
      <c r="P1517" s="40"/>
      <c r="Q1517" s="45"/>
      <c r="R1517" s="41"/>
    </row>
    <row r="1518" spans="3:18" x14ac:dyDescent="0.25">
      <c r="N1518" s="21"/>
      <c r="O1518" s="21"/>
      <c r="P1518" s="40"/>
      <c r="Q1518" s="45"/>
      <c r="R1518" s="41"/>
    </row>
    <row r="1519" spans="3:18" x14ac:dyDescent="0.25">
      <c r="N1519" s="21"/>
      <c r="O1519" s="21"/>
      <c r="P1519" s="40"/>
      <c r="Q1519" s="45"/>
      <c r="R1519" s="41"/>
    </row>
    <row r="1520" spans="3:18" x14ac:dyDescent="0.25">
      <c r="N1520" s="21"/>
      <c r="O1520" s="21"/>
      <c r="P1520" s="40"/>
      <c r="Q1520" s="45"/>
      <c r="R1520" s="41"/>
    </row>
    <row r="1521" spans="14:18" x14ac:dyDescent="0.25">
      <c r="N1521" s="21"/>
      <c r="O1521" s="21"/>
      <c r="P1521" s="40"/>
      <c r="Q1521" s="45"/>
      <c r="R1521" s="41"/>
    </row>
    <row r="1522" spans="14:18" x14ac:dyDescent="0.25">
      <c r="N1522" s="21"/>
      <c r="O1522" s="21"/>
      <c r="P1522" s="40"/>
      <c r="Q1522" s="45"/>
      <c r="R1522" s="41"/>
    </row>
    <row r="1523" spans="14:18" x14ac:dyDescent="0.25">
      <c r="N1523" s="21"/>
      <c r="O1523" s="21"/>
      <c r="P1523" s="40"/>
      <c r="Q1523" s="45"/>
      <c r="R1523" s="41"/>
    </row>
    <row r="1524" spans="14:18" x14ac:dyDescent="0.25">
      <c r="N1524" s="21"/>
      <c r="O1524" s="21"/>
      <c r="P1524" s="40"/>
      <c r="Q1524" s="45"/>
      <c r="R1524" s="41"/>
    </row>
    <row r="1525" spans="14:18" x14ac:dyDescent="0.25">
      <c r="N1525" s="21"/>
      <c r="O1525" s="21"/>
      <c r="P1525" s="40"/>
      <c r="Q1525" s="45"/>
      <c r="R1525" s="41"/>
    </row>
    <row r="1526" spans="14:18" x14ac:dyDescent="0.25">
      <c r="N1526" s="21"/>
      <c r="O1526" s="21"/>
      <c r="P1526" s="40"/>
      <c r="Q1526" s="45"/>
      <c r="R1526" s="41"/>
    </row>
    <row r="1527" spans="14:18" x14ac:dyDescent="0.25">
      <c r="N1527" s="21"/>
      <c r="O1527" s="21"/>
      <c r="P1527" s="40"/>
      <c r="Q1527" s="45"/>
      <c r="R1527" s="41"/>
    </row>
    <row r="1528" spans="14:18" x14ac:dyDescent="0.25">
      <c r="N1528" s="21"/>
      <c r="O1528" s="21"/>
      <c r="P1528" s="40"/>
      <c r="Q1528" s="45"/>
      <c r="R1528" s="41"/>
    </row>
    <row r="1529" spans="14:18" x14ac:dyDescent="0.25">
      <c r="N1529" s="21"/>
      <c r="O1529" s="21"/>
      <c r="P1529" s="40"/>
      <c r="Q1529" s="45"/>
      <c r="R1529" s="41"/>
    </row>
    <row r="1530" spans="14:18" x14ac:dyDescent="0.25">
      <c r="N1530" s="21"/>
      <c r="O1530" s="21"/>
      <c r="P1530" s="40"/>
      <c r="Q1530" s="45"/>
      <c r="R1530" s="41"/>
    </row>
    <row r="1531" spans="14:18" x14ac:dyDescent="0.25">
      <c r="N1531" s="21"/>
      <c r="O1531" s="21"/>
      <c r="P1531" s="40"/>
      <c r="Q1531" s="45"/>
      <c r="R1531" s="41"/>
    </row>
    <row r="1532" spans="14:18" x14ac:dyDescent="0.25">
      <c r="N1532" s="21"/>
      <c r="O1532" s="21"/>
      <c r="P1532" s="40"/>
      <c r="Q1532" s="45"/>
      <c r="R1532" s="41"/>
    </row>
    <row r="1533" spans="14:18" x14ac:dyDescent="0.25">
      <c r="N1533" s="21"/>
      <c r="O1533" s="21"/>
      <c r="P1533" s="40"/>
      <c r="Q1533" s="45"/>
      <c r="R1533" s="41"/>
    </row>
    <row r="1534" spans="14:18" x14ac:dyDescent="0.25">
      <c r="N1534" s="21"/>
      <c r="O1534" s="21"/>
      <c r="P1534" s="40"/>
      <c r="Q1534" s="45"/>
      <c r="R1534" s="41"/>
    </row>
    <row r="1535" spans="14:18" x14ac:dyDescent="0.25">
      <c r="N1535" s="21"/>
      <c r="O1535" s="21"/>
      <c r="P1535" s="40"/>
      <c r="Q1535" s="45"/>
      <c r="R1535" s="41"/>
    </row>
    <row r="1536" spans="14:18" x14ac:dyDescent="0.25">
      <c r="N1536" s="21"/>
      <c r="O1536" s="21"/>
      <c r="P1536" s="40"/>
      <c r="Q1536" s="45"/>
      <c r="R1536" s="41"/>
    </row>
    <row r="1537" spans="14:18" x14ac:dyDescent="0.25">
      <c r="N1537" s="21"/>
      <c r="O1537" s="21"/>
      <c r="P1537" s="40"/>
      <c r="Q1537" s="45"/>
      <c r="R1537" s="41"/>
    </row>
    <row r="1538" spans="14:18" x14ac:dyDescent="0.25">
      <c r="N1538" s="21"/>
      <c r="O1538" s="21"/>
      <c r="P1538" s="40"/>
      <c r="Q1538" s="45"/>
      <c r="R1538" s="41"/>
    </row>
    <row r="1539" spans="14:18" x14ac:dyDescent="0.25">
      <c r="N1539" s="21"/>
      <c r="O1539" s="21"/>
      <c r="P1539" s="40"/>
      <c r="Q1539" s="45"/>
      <c r="R1539" s="41"/>
    </row>
    <row r="1540" spans="14:18" x14ac:dyDescent="0.25">
      <c r="N1540" s="21"/>
      <c r="O1540" s="21"/>
      <c r="P1540" s="40"/>
      <c r="Q1540" s="45"/>
      <c r="R1540" s="41"/>
    </row>
    <row r="1541" spans="14:18" x14ac:dyDescent="0.25">
      <c r="N1541" s="21"/>
      <c r="O1541" s="21"/>
      <c r="P1541" s="40"/>
      <c r="Q1541" s="45"/>
      <c r="R1541" s="41"/>
    </row>
    <row r="1542" spans="14:18" x14ac:dyDescent="0.25">
      <c r="N1542" s="21"/>
      <c r="O1542" s="21"/>
      <c r="P1542" s="40"/>
      <c r="Q1542" s="45"/>
      <c r="R1542" s="41"/>
    </row>
    <row r="1543" spans="14:18" x14ac:dyDescent="0.25">
      <c r="N1543" s="21"/>
      <c r="O1543" s="21"/>
      <c r="P1543" s="40"/>
      <c r="Q1543" s="45"/>
      <c r="R1543" s="41"/>
    </row>
    <row r="1544" spans="14:18" x14ac:dyDescent="0.25">
      <c r="N1544" s="21"/>
      <c r="O1544" s="21"/>
      <c r="P1544" s="40"/>
      <c r="Q1544" s="45"/>
      <c r="R1544" s="41"/>
    </row>
    <row r="1545" spans="14:18" x14ac:dyDescent="0.25">
      <c r="N1545" s="21"/>
      <c r="O1545" s="21"/>
      <c r="P1545" s="40"/>
      <c r="Q1545" s="45"/>
      <c r="R1545" s="41"/>
    </row>
    <row r="1546" spans="14:18" x14ac:dyDescent="0.25">
      <c r="N1546" s="21"/>
      <c r="O1546" s="21"/>
      <c r="P1546" s="40"/>
      <c r="Q1546" s="45"/>
      <c r="R1546" s="41"/>
    </row>
    <row r="1547" spans="14:18" x14ac:dyDescent="0.25">
      <c r="N1547" s="21"/>
      <c r="O1547" s="21"/>
      <c r="P1547" s="40"/>
      <c r="Q1547" s="45"/>
      <c r="R1547" s="41"/>
    </row>
    <row r="1548" spans="14:18" x14ac:dyDescent="0.25">
      <c r="N1548" s="21"/>
      <c r="O1548" s="21"/>
      <c r="P1548" s="40"/>
      <c r="Q1548" s="45"/>
      <c r="R1548" s="41"/>
    </row>
    <row r="1549" spans="14:18" x14ac:dyDescent="0.25">
      <c r="N1549" s="21"/>
      <c r="O1549" s="21"/>
      <c r="P1549" s="40"/>
      <c r="Q1549" s="45"/>
      <c r="R1549" s="41"/>
    </row>
    <row r="1550" spans="14:18" x14ac:dyDescent="0.25">
      <c r="N1550" s="21"/>
      <c r="O1550" s="21"/>
      <c r="P1550" s="40"/>
      <c r="Q1550" s="45"/>
      <c r="R1550" s="41"/>
    </row>
    <row r="1551" spans="14:18" x14ac:dyDescent="0.25">
      <c r="N1551" s="21"/>
      <c r="O1551" s="21"/>
      <c r="P1551" s="40"/>
      <c r="Q1551" s="45"/>
      <c r="R1551" s="41"/>
    </row>
    <row r="1552" spans="14:18" x14ac:dyDescent="0.25">
      <c r="N1552" s="21"/>
      <c r="O1552" s="21"/>
      <c r="P1552" s="40"/>
      <c r="Q1552" s="45"/>
      <c r="R1552" s="41"/>
    </row>
    <row r="1553" spans="14:18" x14ac:dyDescent="0.25">
      <c r="N1553" s="21"/>
      <c r="O1553" s="21"/>
      <c r="P1553" s="40"/>
      <c r="Q1553" s="45"/>
      <c r="R1553" s="41"/>
    </row>
    <row r="1554" spans="14:18" x14ac:dyDescent="0.25">
      <c r="N1554" s="21"/>
      <c r="O1554" s="21"/>
      <c r="P1554" s="40"/>
      <c r="Q1554" s="45"/>
      <c r="R1554" s="41"/>
    </row>
    <row r="1555" spans="14:18" x14ac:dyDescent="0.25">
      <c r="N1555" s="21"/>
      <c r="O1555" s="21"/>
      <c r="P1555" s="40"/>
      <c r="Q1555" s="45"/>
      <c r="R1555" s="41"/>
    </row>
    <row r="1556" spans="14:18" x14ac:dyDescent="0.25">
      <c r="N1556" s="21"/>
      <c r="O1556" s="21"/>
      <c r="P1556" s="40"/>
      <c r="Q1556" s="45"/>
      <c r="R1556" s="41"/>
    </row>
    <row r="1557" spans="14:18" x14ac:dyDescent="0.25">
      <c r="N1557" s="21"/>
      <c r="O1557" s="21"/>
      <c r="P1557" s="40"/>
      <c r="Q1557" s="45"/>
      <c r="R1557" s="41"/>
    </row>
    <row r="1558" spans="14:18" x14ac:dyDescent="0.25">
      <c r="N1558" s="21"/>
      <c r="O1558" s="21"/>
      <c r="P1558" s="40"/>
      <c r="Q1558" s="45"/>
      <c r="R1558" s="41"/>
    </row>
    <row r="1559" spans="14:18" x14ac:dyDescent="0.25">
      <c r="N1559" s="21"/>
      <c r="O1559" s="21"/>
      <c r="P1559" s="40"/>
      <c r="Q1559" s="45"/>
      <c r="R1559" s="41"/>
    </row>
    <row r="1560" spans="14:18" x14ac:dyDescent="0.25">
      <c r="N1560" s="21"/>
      <c r="O1560" s="21"/>
      <c r="P1560" s="40"/>
      <c r="Q1560" s="45"/>
      <c r="R1560" s="41"/>
    </row>
    <row r="1561" spans="14:18" x14ac:dyDescent="0.25">
      <c r="N1561" s="21"/>
      <c r="O1561" s="21"/>
      <c r="P1561" s="40"/>
      <c r="Q1561" s="45"/>
      <c r="R1561" s="41"/>
    </row>
    <row r="1562" spans="14:18" x14ac:dyDescent="0.25">
      <c r="N1562" s="21"/>
      <c r="O1562" s="21"/>
      <c r="P1562" s="40"/>
      <c r="Q1562" s="45"/>
      <c r="R1562" s="41"/>
    </row>
    <row r="1563" spans="14:18" x14ac:dyDescent="0.25">
      <c r="N1563" s="21"/>
      <c r="O1563" s="21"/>
      <c r="P1563" s="40"/>
      <c r="Q1563" s="45"/>
      <c r="R1563" s="41"/>
    </row>
    <row r="1564" spans="14:18" x14ac:dyDescent="0.25">
      <c r="N1564" s="21"/>
      <c r="O1564" s="21"/>
      <c r="P1564" s="40"/>
      <c r="Q1564" s="45"/>
      <c r="R1564" s="41"/>
    </row>
    <row r="1565" spans="14:18" x14ac:dyDescent="0.25">
      <c r="N1565" s="21"/>
      <c r="O1565" s="21"/>
      <c r="P1565" s="40"/>
      <c r="Q1565" s="45"/>
      <c r="R1565" s="41"/>
    </row>
    <row r="1566" spans="14:18" x14ac:dyDescent="0.25">
      <c r="N1566" s="21"/>
      <c r="O1566" s="21"/>
      <c r="P1566" s="40"/>
      <c r="Q1566" s="45"/>
      <c r="R1566" s="41"/>
    </row>
    <row r="1567" spans="14:18" x14ac:dyDescent="0.25">
      <c r="N1567" s="21"/>
      <c r="O1567" s="21"/>
      <c r="P1567" s="40"/>
      <c r="Q1567" s="45"/>
      <c r="R1567" s="41"/>
    </row>
    <row r="1568" spans="14:18" x14ac:dyDescent="0.25">
      <c r="N1568" s="21"/>
      <c r="O1568" s="21"/>
      <c r="P1568" s="40"/>
      <c r="Q1568" s="45"/>
      <c r="R1568" s="41"/>
    </row>
    <row r="1569" spans="14:18" x14ac:dyDescent="0.25">
      <c r="N1569" s="21"/>
      <c r="O1569" s="21"/>
      <c r="P1569" s="40"/>
      <c r="Q1569" s="45"/>
      <c r="R1569" s="41"/>
    </row>
    <row r="1570" spans="14:18" x14ac:dyDescent="0.25">
      <c r="N1570" s="21"/>
      <c r="O1570" s="21"/>
      <c r="P1570" s="40"/>
      <c r="Q1570" s="45"/>
      <c r="R1570" s="41"/>
    </row>
    <row r="1571" spans="14:18" x14ac:dyDescent="0.25">
      <c r="N1571" s="21"/>
      <c r="O1571" s="21"/>
      <c r="P1571" s="40"/>
      <c r="Q1571" s="45"/>
      <c r="R1571" s="41"/>
    </row>
    <row r="1572" spans="14:18" x14ac:dyDescent="0.25">
      <c r="N1572" s="21"/>
      <c r="O1572" s="21"/>
      <c r="P1572" s="40"/>
      <c r="Q1572" s="45"/>
      <c r="R1572" s="41"/>
    </row>
    <row r="1573" spans="14:18" x14ac:dyDescent="0.25">
      <c r="N1573" s="21"/>
      <c r="O1573" s="21"/>
      <c r="P1573" s="40"/>
      <c r="Q1573" s="45"/>
      <c r="R1573" s="41"/>
    </row>
    <row r="1574" spans="14:18" x14ac:dyDescent="0.25">
      <c r="N1574" s="21"/>
      <c r="O1574" s="21"/>
      <c r="P1574" s="40"/>
      <c r="Q1574" s="45"/>
      <c r="R1574" s="41"/>
    </row>
    <row r="1575" spans="14:18" x14ac:dyDescent="0.25">
      <c r="N1575" s="21"/>
      <c r="O1575" s="21"/>
      <c r="P1575" s="40"/>
      <c r="Q1575" s="45"/>
      <c r="R1575" s="41"/>
    </row>
    <row r="1576" spans="14:18" x14ac:dyDescent="0.25">
      <c r="N1576" s="21"/>
      <c r="O1576" s="21"/>
      <c r="P1576" s="40"/>
      <c r="Q1576" s="45"/>
      <c r="R1576" s="41"/>
    </row>
    <row r="1577" spans="14:18" x14ac:dyDescent="0.25">
      <c r="N1577" s="21"/>
      <c r="O1577" s="21"/>
      <c r="P1577" s="40"/>
      <c r="Q1577" s="45"/>
      <c r="R1577" s="41"/>
    </row>
    <row r="1578" spans="14:18" x14ac:dyDescent="0.25">
      <c r="N1578" s="21"/>
      <c r="O1578" s="21"/>
      <c r="P1578" s="40"/>
      <c r="Q1578" s="45"/>
      <c r="R1578" s="41"/>
    </row>
    <row r="1579" spans="14:18" x14ac:dyDescent="0.25">
      <c r="N1579" s="21"/>
      <c r="O1579" s="21"/>
      <c r="P1579" s="40"/>
      <c r="Q1579" s="45"/>
      <c r="R1579" s="41"/>
    </row>
    <row r="1580" spans="14:18" x14ac:dyDescent="0.25">
      <c r="N1580" s="21"/>
      <c r="O1580" s="21"/>
      <c r="P1580" s="40"/>
      <c r="Q1580" s="45"/>
      <c r="R1580" s="41"/>
    </row>
    <row r="1581" spans="14:18" x14ac:dyDescent="0.25">
      <c r="N1581" s="21"/>
      <c r="O1581" s="21"/>
      <c r="P1581" s="40"/>
      <c r="Q1581" s="45"/>
      <c r="R1581" s="41"/>
    </row>
    <row r="1582" spans="14:18" x14ac:dyDescent="0.25">
      <c r="N1582" s="21"/>
      <c r="O1582" s="21"/>
      <c r="P1582" s="40"/>
      <c r="Q1582" s="45"/>
      <c r="R1582" s="41"/>
    </row>
    <row r="1583" spans="14:18" x14ac:dyDescent="0.25">
      <c r="N1583" s="21"/>
      <c r="O1583" s="21"/>
      <c r="P1583" s="40"/>
      <c r="Q1583" s="45"/>
      <c r="R1583" s="41"/>
    </row>
    <row r="1584" spans="14:18" x14ac:dyDescent="0.25">
      <c r="N1584" s="21"/>
      <c r="O1584" s="21"/>
      <c r="P1584" s="40"/>
      <c r="Q1584" s="45"/>
      <c r="R1584" s="41"/>
    </row>
    <row r="1585" spans="14:18" x14ac:dyDescent="0.25">
      <c r="N1585" s="21"/>
      <c r="O1585" s="21"/>
      <c r="P1585" s="40"/>
      <c r="Q1585" s="45"/>
      <c r="R1585" s="41"/>
    </row>
    <row r="1586" spans="14:18" x14ac:dyDescent="0.25">
      <c r="N1586" s="21"/>
      <c r="O1586" s="21"/>
      <c r="P1586" s="40"/>
      <c r="Q1586" s="45"/>
      <c r="R1586" s="41"/>
    </row>
    <row r="1587" spans="14:18" x14ac:dyDescent="0.25">
      <c r="N1587" s="21"/>
      <c r="O1587" s="21"/>
      <c r="P1587" s="40"/>
      <c r="Q1587" s="45"/>
      <c r="R1587" s="41"/>
    </row>
    <row r="1588" spans="14:18" x14ac:dyDescent="0.25">
      <c r="N1588" s="21"/>
      <c r="O1588" s="21"/>
      <c r="P1588" s="40"/>
      <c r="Q1588" s="45"/>
      <c r="R1588" s="41"/>
    </row>
    <row r="1589" spans="14:18" x14ac:dyDescent="0.25">
      <c r="N1589" s="21"/>
      <c r="O1589" s="21"/>
      <c r="P1589" s="40"/>
      <c r="Q1589" s="45"/>
      <c r="R1589" s="41"/>
    </row>
    <row r="1590" spans="14:18" x14ac:dyDescent="0.25">
      <c r="N1590" s="21"/>
      <c r="O1590" s="21"/>
      <c r="P1590" s="40"/>
      <c r="Q1590" s="45"/>
      <c r="R1590" s="41"/>
    </row>
    <row r="1591" spans="14:18" x14ac:dyDescent="0.25">
      <c r="N1591" s="21"/>
      <c r="O1591" s="21"/>
      <c r="P1591" s="40"/>
      <c r="Q1591" s="45"/>
      <c r="R1591" s="41"/>
    </row>
    <row r="1592" spans="14:18" x14ac:dyDescent="0.25">
      <c r="N1592" s="21"/>
      <c r="O1592" s="21"/>
      <c r="P1592" s="40"/>
      <c r="Q1592" s="45"/>
      <c r="R1592" s="41"/>
    </row>
    <row r="1593" spans="14:18" x14ac:dyDescent="0.25">
      <c r="N1593" s="21"/>
      <c r="O1593" s="21"/>
      <c r="P1593" s="40"/>
      <c r="Q1593" s="45"/>
      <c r="R1593" s="41"/>
    </row>
    <row r="1594" spans="14:18" x14ac:dyDescent="0.25">
      <c r="N1594" s="21"/>
      <c r="O1594" s="21"/>
      <c r="P1594" s="40"/>
      <c r="Q1594" s="45"/>
      <c r="R1594" s="41"/>
    </row>
    <row r="1595" spans="14:18" x14ac:dyDescent="0.25">
      <c r="N1595" s="21"/>
      <c r="O1595" s="21"/>
      <c r="P1595" s="40"/>
      <c r="Q1595" s="45"/>
      <c r="R1595" s="41"/>
    </row>
    <row r="1596" spans="14:18" x14ac:dyDescent="0.25">
      <c r="N1596" s="21"/>
      <c r="O1596" s="21"/>
      <c r="P1596" s="40"/>
      <c r="Q1596" s="45"/>
      <c r="R1596" s="41"/>
    </row>
    <row r="1597" spans="14:18" x14ac:dyDescent="0.25">
      <c r="N1597" s="21"/>
      <c r="O1597" s="21"/>
      <c r="P1597" s="40"/>
      <c r="Q1597" s="45"/>
      <c r="R1597" s="41"/>
    </row>
    <row r="1598" spans="14:18" x14ac:dyDescent="0.25">
      <c r="N1598" s="21"/>
      <c r="O1598" s="21"/>
      <c r="P1598" s="40"/>
      <c r="Q1598" s="45"/>
      <c r="R1598" s="41"/>
    </row>
    <row r="1599" spans="14:18" x14ac:dyDescent="0.25">
      <c r="N1599" s="21"/>
      <c r="O1599" s="21"/>
      <c r="P1599" s="40"/>
      <c r="Q1599" s="45"/>
      <c r="R1599" s="41"/>
    </row>
    <row r="1600" spans="14:18" x14ac:dyDescent="0.25">
      <c r="N1600" s="21"/>
      <c r="O1600" s="21"/>
      <c r="P1600" s="40"/>
      <c r="Q1600" s="45"/>
      <c r="R1600" s="41"/>
    </row>
    <row r="1601" spans="14:18" x14ac:dyDescent="0.25">
      <c r="N1601" s="21"/>
      <c r="O1601" s="21"/>
      <c r="P1601" s="40"/>
      <c r="Q1601" s="45"/>
      <c r="R1601" s="41"/>
    </row>
    <row r="1602" spans="14:18" x14ac:dyDescent="0.25">
      <c r="N1602" s="21"/>
      <c r="O1602" s="21"/>
      <c r="P1602" s="40"/>
      <c r="Q1602" s="45"/>
      <c r="R1602" s="41"/>
    </row>
    <row r="1603" spans="14:18" x14ac:dyDescent="0.25">
      <c r="N1603" s="21"/>
      <c r="O1603" s="21"/>
      <c r="P1603" s="40"/>
      <c r="Q1603" s="45"/>
      <c r="R1603" s="41"/>
    </row>
    <row r="1604" spans="14:18" x14ac:dyDescent="0.25">
      <c r="N1604" s="21"/>
      <c r="O1604" s="21"/>
      <c r="P1604" s="40"/>
      <c r="Q1604" s="45"/>
      <c r="R1604" s="41"/>
    </row>
    <row r="1605" spans="14:18" x14ac:dyDescent="0.25">
      <c r="N1605" s="21"/>
      <c r="O1605" s="21"/>
      <c r="P1605" s="40"/>
      <c r="Q1605" s="45"/>
      <c r="R1605" s="41"/>
    </row>
    <row r="1606" spans="14:18" x14ac:dyDescent="0.25">
      <c r="N1606" s="21"/>
      <c r="O1606" s="21"/>
      <c r="P1606" s="40"/>
      <c r="Q1606" s="45"/>
      <c r="R1606" s="41"/>
    </row>
    <row r="1607" spans="14:18" x14ac:dyDescent="0.25">
      <c r="N1607" s="21"/>
      <c r="O1607" s="21"/>
      <c r="P1607" s="40"/>
      <c r="Q1607" s="45"/>
      <c r="R1607" s="41"/>
    </row>
    <row r="1608" spans="14:18" x14ac:dyDescent="0.25">
      <c r="N1608" s="21"/>
      <c r="O1608" s="21"/>
      <c r="P1608" s="40"/>
      <c r="Q1608" s="45"/>
      <c r="R1608" s="41"/>
    </row>
    <row r="1609" spans="14:18" x14ac:dyDescent="0.25">
      <c r="N1609" s="21"/>
      <c r="O1609" s="21"/>
      <c r="P1609" s="40"/>
      <c r="Q1609" s="45"/>
      <c r="R1609" s="41"/>
    </row>
    <row r="1610" spans="14:18" x14ac:dyDescent="0.25">
      <c r="N1610" s="21"/>
      <c r="O1610" s="21"/>
      <c r="P1610" s="40"/>
      <c r="Q1610" s="45"/>
      <c r="R1610" s="41"/>
    </row>
    <row r="1611" spans="14:18" x14ac:dyDescent="0.25">
      <c r="N1611" s="21"/>
      <c r="O1611" s="21"/>
      <c r="P1611" s="40"/>
      <c r="Q1611" s="45"/>
      <c r="R1611" s="41"/>
    </row>
    <row r="1612" spans="14:18" x14ac:dyDescent="0.25">
      <c r="N1612" s="21"/>
      <c r="O1612" s="21"/>
      <c r="P1612" s="40"/>
      <c r="Q1612" s="45"/>
      <c r="R1612" s="41"/>
    </row>
    <row r="1613" spans="14:18" x14ac:dyDescent="0.25">
      <c r="N1613" s="21"/>
      <c r="O1613" s="21"/>
      <c r="P1613" s="40"/>
      <c r="Q1613" s="45"/>
      <c r="R1613" s="41"/>
    </row>
    <row r="1614" spans="14:18" x14ac:dyDescent="0.25">
      <c r="N1614" s="21"/>
      <c r="O1614" s="21"/>
      <c r="P1614" s="40"/>
      <c r="Q1614" s="45"/>
      <c r="R1614" s="41"/>
    </row>
    <row r="1615" spans="14:18" x14ac:dyDescent="0.25">
      <c r="N1615" s="21"/>
      <c r="O1615" s="21"/>
      <c r="P1615" s="40"/>
      <c r="Q1615" s="45"/>
      <c r="R1615" s="41"/>
    </row>
    <row r="1616" spans="14:18" x14ac:dyDescent="0.25">
      <c r="N1616" s="21"/>
      <c r="O1616" s="21"/>
      <c r="P1616" s="40"/>
      <c r="Q1616" s="45"/>
      <c r="R1616" s="41"/>
    </row>
    <row r="1617" spans="14:18" x14ac:dyDescent="0.25">
      <c r="N1617" s="21"/>
      <c r="O1617" s="21"/>
      <c r="P1617" s="40"/>
      <c r="Q1617" s="45"/>
      <c r="R1617" s="41"/>
    </row>
    <row r="1618" spans="14:18" x14ac:dyDescent="0.25">
      <c r="N1618" s="21"/>
      <c r="O1618" s="21"/>
      <c r="P1618" s="40"/>
      <c r="Q1618" s="45"/>
      <c r="R1618" s="41"/>
    </row>
    <row r="1619" spans="14:18" x14ac:dyDescent="0.25">
      <c r="N1619" s="21"/>
      <c r="O1619" s="21"/>
      <c r="P1619" s="40"/>
      <c r="Q1619" s="45"/>
      <c r="R1619" s="41"/>
    </row>
    <row r="1620" spans="14:18" x14ac:dyDescent="0.25">
      <c r="N1620" s="21"/>
      <c r="O1620" s="21"/>
      <c r="P1620" s="40"/>
      <c r="Q1620" s="45"/>
      <c r="R1620" s="41"/>
    </row>
    <row r="1621" spans="14:18" x14ac:dyDescent="0.25">
      <c r="N1621" s="21"/>
      <c r="O1621" s="21"/>
      <c r="P1621" s="40"/>
      <c r="Q1621" s="45"/>
      <c r="R1621" s="41"/>
    </row>
    <row r="1622" spans="14:18" x14ac:dyDescent="0.25">
      <c r="N1622" s="21"/>
      <c r="O1622" s="21"/>
      <c r="P1622" s="40"/>
      <c r="Q1622" s="45"/>
      <c r="R1622" s="41"/>
    </row>
    <row r="1623" spans="14:18" x14ac:dyDescent="0.25">
      <c r="N1623" s="21"/>
      <c r="O1623" s="21"/>
      <c r="P1623" s="40"/>
      <c r="Q1623" s="45"/>
      <c r="R1623" s="41"/>
    </row>
    <row r="1624" spans="14:18" x14ac:dyDescent="0.25">
      <c r="N1624" s="21"/>
      <c r="O1624" s="21"/>
      <c r="P1624" s="40"/>
      <c r="Q1624" s="45"/>
      <c r="R1624" s="41"/>
    </row>
    <row r="1625" spans="14:18" x14ac:dyDescent="0.25">
      <c r="N1625" s="21"/>
      <c r="O1625" s="21"/>
      <c r="P1625" s="40"/>
      <c r="Q1625" s="45"/>
      <c r="R1625" s="41"/>
    </row>
    <row r="1626" spans="14:18" x14ac:dyDescent="0.25">
      <c r="N1626" s="21"/>
      <c r="O1626" s="21"/>
      <c r="P1626" s="40"/>
      <c r="Q1626" s="45"/>
      <c r="R1626" s="41"/>
    </row>
    <row r="1627" spans="14:18" x14ac:dyDescent="0.25">
      <c r="N1627" s="21"/>
      <c r="O1627" s="21"/>
      <c r="P1627" s="40"/>
      <c r="Q1627" s="45"/>
      <c r="R1627" s="41"/>
    </row>
    <row r="1628" spans="14:18" x14ac:dyDescent="0.25">
      <c r="N1628" s="21"/>
      <c r="O1628" s="21"/>
      <c r="P1628" s="40"/>
      <c r="Q1628" s="45"/>
      <c r="R1628" s="41"/>
    </row>
    <row r="1629" spans="14:18" x14ac:dyDescent="0.25">
      <c r="N1629" s="21"/>
      <c r="O1629" s="21"/>
      <c r="P1629" s="40"/>
      <c r="Q1629" s="45"/>
      <c r="R1629" s="41"/>
    </row>
    <row r="1630" spans="14:18" x14ac:dyDescent="0.25">
      <c r="N1630" s="21"/>
      <c r="O1630" s="21"/>
      <c r="P1630" s="40"/>
      <c r="Q1630" s="45"/>
      <c r="R1630" s="41"/>
    </row>
    <row r="1631" spans="14:18" x14ac:dyDescent="0.25">
      <c r="N1631" s="21"/>
      <c r="O1631" s="21"/>
      <c r="P1631" s="40"/>
      <c r="Q1631" s="45"/>
      <c r="R1631" s="41"/>
    </row>
    <row r="1632" spans="14:18" x14ac:dyDescent="0.25">
      <c r="N1632" s="21"/>
      <c r="O1632" s="21"/>
      <c r="P1632" s="40"/>
      <c r="Q1632" s="45"/>
      <c r="R1632" s="41"/>
    </row>
    <row r="1633" spans="14:18" x14ac:dyDescent="0.25">
      <c r="N1633" s="21"/>
      <c r="O1633" s="21"/>
      <c r="P1633" s="40"/>
      <c r="Q1633" s="45"/>
      <c r="R1633" s="41"/>
    </row>
    <row r="1634" spans="14:18" x14ac:dyDescent="0.25">
      <c r="N1634" s="21"/>
      <c r="O1634" s="21"/>
      <c r="P1634" s="40"/>
      <c r="Q1634" s="45"/>
      <c r="R1634" s="41"/>
    </row>
    <row r="1635" spans="14:18" x14ac:dyDescent="0.25">
      <c r="N1635" s="21"/>
      <c r="O1635" s="21"/>
      <c r="P1635" s="40"/>
      <c r="Q1635" s="45"/>
      <c r="R1635" s="41"/>
    </row>
    <row r="1636" spans="14:18" x14ac:dyDescent="0.25">
      <c r="N1636" s="21"/>
      <c r="O1636" s="21"/>
      <c r="P1636" s="40"/>
      <c r="Q1636" s="45"/>
      <c r="R1636" s="41"/>
    </row>
    <row r="1637" spans="14:18" x14ac:dyDescent="0.25">
      <c r="N1637" s="21"/>
      <c r="O1637" s="21"/>
      <c r="P1637" s="40"/>
      <c r="Q1637" s="45"/>
      <c r="R1637" s="41"/>
    </row>
    <row r="1638" spans="14:18" x14ac:dyDescent="0.25">
      <c r="N1638" s="21"/>
      <c r="O1638" s="21"/>
      <c r="P1638" s="40"/>
      <c r="Q1638" s="45"/>
      <c r="R1638" s="41"/>
    </row>
    <row r="1639" spans="14:18" x14ac:dyDescent="0.25">
      <c r="N1639" s="21"/>
      <c r="O1639" s="21"/>
      <c r="P1639" s="40"/>
      <c r="Q1639" s="45"/>
      <c r="R1639" s="41"/>
    </row>
    <row r="1640" spans="14:18" x14ac:dyDescent="0.25">
      <c r="N1640" s="21"/>
      <c r="O1640" s="21"/>
      <c r="P1640" s="40"/>
      <c r="Q1640" s="45"/>
      <c r="R1640" s="41"/>
    </row>
    <row r="1641" spans="14:18" x14ac:dyDescent="0.25">
      <c r="N1641" s="21"/>
      <c r="O1641" s="21"/>
      <c r="P1641" s="40"/>
      <c r="Q1641" s="45"/>
      <c r="R1641" s="41"/>
    </row>
    <row r="1642" spans="14:18" x14ac:dyDescent="0.25">
      <c r="N1642" s="21"/>
      <c r="O1642" s="21"/>
      <c r="P1642" s="40"/>
      <c r="Q1642" s="45"/>
      <c r="R1642" s="41"/>
    </row>
    <row r="1643" spans="14:18" x14ac:dyDescent="0.25">
      <c r="N1643" s="21"/>
      <c r="O1643" s="21"/>
      <c r="P1643" s="40"/>
      <c r="Q1643" s="45"/>
      <c r="R1643" s="41"/>
    </row>
    <row r="1644" spans="14:18" x14ac:dyDescent="0.25">
      <c r="N1644" s="21"/>
      <c r="O1644" s="21"/>
      <c r="P1644" s="40"/>
      <c r="Q1644" s="45"/>
      <c r="R1644" s="41"/>
    </row>
    <row r="1645" spans="14:18" x14ac:dyDescent="0.25">
      <c r="N1645" s="21"/>
      <c r="O1645" s="21"/>
      <c r="P1645" s="40"/>
      <c r="Q1645" s="45"/>
      <c r="R1645" s="41"/>
    </row>
    <row r="1646" spans="14:18" x14ac:dyDescent="0.25">
      <c r="N1646" s="21"/>
      <c r="O1646" s="21"/>
      <c r="P1646" s="40"/>
      <c r="Q1646" s="45"/>
      <c r="R1646" s="41"/>
    </row>
    <row r="1647" spans="14:18" x14ac:dyDescent="0.25">
      <c r="N1647" s="21"/>
      <c r="O1647" s="21"/>
      <c r="P1647" s="40"/>
      <c r="Q1647" s="45"/>
      <c r="R1647" s="41"/>
    </row>
    <row r="1648" spans="14:18" x14ac:dyDescent="0.25">
      <c r="N1648" s="21"/>
      <c r="O1648" s="21"/>
      <c r="P1648" s="40"/>
      <c r="Q1648" s="45"/>
      <c r="R1648" s="41"/>
    </row>
    <row r="1649" spans="14:18" x14ac:dyDescent="0.25">
      <c r="N1649" s="21"/>
      <c r="O1649" s="21"/>
      <c r="P1649" s="40"/>
      <c r="Q1649" s="45"/>
      <c r="R1649" s="41"/>
    </row>
    <row r="1650" spans="14:18" x14ac:dyDescent="0.25">
      <c r="N1650" s="21"/>
      <c r="O1650" s="21"/>
      <c r="P1650" s="40"/>
      <c r="Q1650" s="45"/>
      <c r="R1650" s="41"/>
    </row>
    <row r="1651" spans="14:18" x14ac:dyDescent="0.25">
      <c r="N1651" s="21"/>
      <c r="O1651" s="21"/>
      <c r="P1651" s="40"/>
      <c r="Q1651" s="45"/>
      <c r="R1651" s="41"/>
    </row>
    <row r="1652" spans="14:18" x14ac:dyDescent="0.25">
      <c r="N1652" s="21"/>
      <c r="O1652" s="21"/>
      <c r="P1652" s="40"/>
      <c r="Q1652" s="45"/>
      <c r="R1652" s="41"/>
    </row>
    <row r="1653" spans="14:18" x14ac:dyDescent="0.25">
      <c r="N1653" s="21"/>
      <c r="O1653" s="21"/>
      <c r="P1653" s="40"/>
      <c r="Q1653" s="45"/>
      <c r="R1653" s="41"/>
    </row>
    <row r="1654" spans="14:18" x14ac:dyDescent="0.25">
      <c r="N1654" s="21"/>
      <c r="O1654" s="21"/>
      <c r="P1654" s="40"/>
      <c r="Q1654" s="45"/>
      <c r="R1654" s="41"/>
    </row>
    <row r="1655" spans="14:18" x14ac:dyDescent="0.25">
      <c r="N1655" s="21"/>
      <c r="O1655" s="21"/>
      <c r="P1655" s="40"/>
      <c r="Q1655" s="45"/>
      <c r="R1655" s="41"/>
    </row>
    <row r="1656" spans="14:18" x14ac:dyDescent="0.25">
      <c r="N1656" s="21"/>
      <c r="O1656" s="21"/>
      <c r="P1656" s="40"/>
      <c r="Q1656" s="45"/>
      <c r="R1656" s="41"/>
    </row>
    <row r="1657" spans="14:18" x14ac:dyDescent="0.25">
      <c r="N1657" s="21"/>
      <c r="O1657" s="21"/>
      <c r="P1657" s="40"/>
      <c r="Q1657" s="45"/>
      <c r="R1657" s="41"/>
    </row>
    <row r="1658" spans="14:18" x14ac:dyDescent="0.25">
      <c r="N1658" s="21"/>
      <c r="O1658" s="21"/>
      <c r="P1658" s="40"/>
      <c r="Q1658" s="45"/>
      <c r="R1658" s="41"/>
    </row>
    <row r="1659" spans="14:18" x14ac:dyDescent="0.25">
      <c r="N1659" s="21"/>
      <c r="O1659" s="21"/>
      <c r="P1659" s="40"/>
      <c r="Q1659" s="45"/>
      <c r="R1659" s="41"/>
    </row>
    <row r="1660" spans="14:18" x14ac:dyDescent="0.25">
      <c r="N1660" s="21"/>
      <c r="O1660" s="21"/>
      <c r="P1660" s="40"/>
      <c r="Q1660" s="45"/>
      <c r="R1660" s="41"/>
    </row>
    <row r="1661" spans="14:18" x14ac:dyDescent="0.25">
      <c r="N1661" s="21"/>
      <c r="O1661" s="21"/>
      <c r="P1661" s="40"/>
      <c r="Q1661" s="45"/>
      <c r="R1661" s="41"/>
    </row>
    <row r="1662" spans="14:18" x14ac:dyDescent="0.25">
      <c r="N1662" s="21"/>
      <c r="O1662" s="21"/>
      <c r="P1662" s="40"/>
      <c r="Q1662" s="45"/>
      <c r="R1662" s="41"/>
    </row>
    <row r="1663" spans="14:18" x14ac:dyDescent="0.25">
      <c r="N1663" s="21"/>
      <c r="O1663" s="21"/>
      <c r="P1663" s="40"/>
      <c r="Q1663" s="45"/>
      <c r="R1663" s="41"/>
    </row>
    <row r="1664" spans="14:18" x14ac:dyDescent="0.25">
      <c r="N1664" s="21"/>
      <c r="O1664" s="21"/>
      <c r="P1664" s="40"/>
      <c r="Q1664" s="45"/>
      <c r="R1664" s="41"/>
    </row>
    <row r="1665" spans="14:18" x14ac:dyDescent="0.25">
      <c r="N1665" s="21"/>
      <c r="O1665" s="21"/>
      <c r="P1665" s="40"/>
      <c r="Q1665" s="45"/>
      <c r="R1665" s="41"/>
    </row>
    <row r="1666" spans="14:18" x14ac:dyDescent="0.25">
      <c r="N1666" s="21"/>
      <c r="O1666" s="21"/>
      <c r="P1666" s="40"/>
      <c r="Q1666" s="45"/>
      <c r="R1666" s="41"/>
    </row>
    <row r="1667" spans="14:18" x14ac:dyDescent="0.25">
      <c r="N1667" s="21"/>
      <c r="O1667" s="21"/>
      <c r="P1667" s="40"/>
      <c r="Q1667" s="45"/>
      <c r="R1667" s="41"/>
    </row>
    <row r="1668" spans="14:18" x14ac:dyDescent="0.25">
      <c r="N1668" s="21"/>
      <c r="O1668" s="21"/>
      <c r="P1668" s="40"/>
      <c r="Q1668" s="45"/>
      <c r="R1668" s="41"/>
    </row>
    <row r="1669" spans="14:18" x14ac:dyDescent="0.25">
      <c r="N1669" s="21"/>
      <c r="O1669" s="21"/>
      <c r="P1669" s="40"/>
      <c r="Q1669" s="45"/>
      <c r="R1669" s="41"/>
    </row>
    <row r="1670" spans="14:18" x14ac:dyDescent="0.25">
      <c r="N1670" s="21"/>
      <c r="O1670" s="21"/>
      <c r="P1670" s="40"/>
      <c r="Q1670" s="45"/>
      <c r="R1670" s="41"/>
    </row>
    <row r="1671" spans="14:18" x14ac:dyDescent="0.25">
      <c r="N1671" s="21"/>
      <c r="O1671" s="21"/>
      <c r="P1671" s="40"/>
      <c r="Q1671" s="45"/>
      <c r="R1671" s="41"/>
    </row>
    <row r="1672" spans="14:18" x14ac:dyDescent="0.25">
      <c r="N1672" s="21"/>
      <c r="O1672" s="21"/>
      <c r="P1672" s="40"/>
      <c r="Q1672" s="45"/>
      <c r="R1672" s="41"/>
    </row>
    <row r="1673" spans="14:18" x14ac:dyDescent="0.25">
      <c r="N1673" s="21"/>
      <c r="O1673" s="21"/>
      <c r="P1673" s="40"/>
      <c r="Q1673" s="45"/>
      <c r="R1673" s="41"/>
    </row>
    <row r="1674" spans="14:18" x14ac:dyDescent="0.25">
      <c r="N1674" s="21"/>
      <c r="O1674" s="21"/>
      <c r="P1674" s="40"/>
      <c r="Q1674" s="45"/>
      <c r="R1674" s="41"/>
    </row>
    <row r="1675" spans="14:18" x14ac:dyDescent="0.25">
      <c r="N1675" s="21"/>
      <c r="O1675" s="21"/>
      <c r="P1675" s="40"/>
      <c r="Q1675" s="45"/>
      <c r="R1675" s="41"/>
    </row>
    <row r="1676" spans="14:18" x14ac:dyDescent="0.25">
      <c r="N1676" s="21"/>
      <c r="O1676" s="21"/>
      <c r="P1676" s="40"/>
      <c r="Q1676" s="45"/>
      <c r="R1676" s="41"/>
    </row>
    <row r="1677" spans="14:18" x14ac:dyDescent="0.25">
      <c r="N1677" s="21"/>
      <c r="O1677" s="21"/>
      <c r="P1677" s="40"/>
      <c r="Q1677" s="45"/>
      <c r="R1677" s="41"/>
    </row>
    <row r="1678" spans="14:18" x14ac:dyDescent="0.25">
      <c r="N1678" s="21"/>
      <c r="O1678" s="21"/>
      <c r="P1678" s="40"/>
      <c r="Q1678" s="45"/>
      <c r="R1678" s="41"/>
    </row>
    <row r="1679" spans="14:18" x14ac:dyDescent="0.25">
      <c r="N1679" s="21"/>
      <c r="O1679" s="21"/>
      <c r="P1679" s="40"/>
      <c r="Q1679" s="45"/>
      <c r="R1679" s="41"/>
    </row>
    <row r="1680" spans="14:18" x14ac:dyDescent="0.25">
      <c r="N1680" s="21"/>
      <c r="O1680" s="21"/>
      <c r="P1680" s="40"/>
      <c r="Q1680" s="45"/>
      <c r="R1680" s="41"/>
    </row>
    <row r="1681" spans="14:18" x14ac:dyDescent="0.25">
      <c r="N1681" s="21"/>
      <c r="O1681" s="21"/>
      <c r="P1681" s="40"/>
      <c r="Q1681" s="45"/>
      <c r="R1681" s="41"/>
    </row>
    <row r="1682" spans="14:18" x14ac:dyDescent="0.25">
      <c r="N1682" s="21"/>
      <c r="O1682" s="21"/>
      <c r="P1682" s="40"/>
      <c r="Q1682" s="45"/>
      <c r="R1682" s="41"/>
    </row>
    <row r="1683" spans="14:18" x14ac:dyDescent="0.25">
      <c r="N1683" s="21"/>
      <c r="O1683" s="21"/>
      <c r="P1683" s="40"/>
      <c r="Q1683" s="45"/>
      <c r="R1683" s="41"/>
    </row>
    <row r="1684" spans="14:18" x14ac:dyDescent="0.25">
      <c r="N1684" s="21"/>
      <c r="O1684" s="21"/>
      <c r="P1684" s="40"/>
      <c r="Q1684" s="45"/>
      <c r="R1684" s="41"/>
    </row>
    <row r="1685" spans="14:18" x14ac:dyDescent="0.25">
      <c r="N1685" s="21"/>
      <c r="O1685" s="21"/>
      <c r="P1685" s="40"/>
      <c r="Q1685" s="45"/>
      <c r="R1685" s="41"/>
    </row>
    <row r="1686" spans="14:18" x14ac:dyDescent="0.25">
      <c r="N1686" s="21"/>
      <c r="O1686" s="21"/>
      <c r="P1686" s="40"/>
      <c r="Q1686" s="45"/>
      <c r="R1686" s="41"/>
    </row>
    <row r="1687" spans="14:18" x14ac:dyDescent="0.25">
      <c r="N1687" s="21"/>
      <c r="O1687" s="21"/>
      <c r="P1687" s="40"/>
      <c r="Q1687" s="45"/>
      <c r="R1687" s="41"/>
    </row>
    <row r="1688" spans="14:18" x14ac:dyDescent="0.25">
      <c r="N1688" s="21"/>
      <c r="O1688" s="21"/>
      <c r="P1688" s="40"/>
      <c r="Q1688" s="45"/>
      <c r="R1688" s="41"/>
    </row>
    <row r="1689" spans="14:18" x14ac:dyDescent="0.25">
      <c r="N1689" s="21"/>
      <c r="O1689" s="21"/>
      <c r="P1689" s="40"/>
      <c r="Q1689" s="45"/>
      <c r="R1689" s="41"/>
    </row>
    <row r="1690" spans="14:18" x14ac:dyDescent="0.25">
      <c r="N1690" s="21"/>
      <c r="O1690" s="21"/>
      <c r="P1690" s="40"/>
      <c r="Q1690" s="45"/>
      <c r="R1690" s="41"/>
    </row>
    <row r="1691" spans="14:18" x14ac:dyDescent="0.25">
      <c r="N1691" s="21"/>
      <c r="O1691" s="21"/>
      <c r="P1691" s="40"/>
      <c r="Q1691" s="45"/>
      <c r="R1691" s="41"/>
    </row>
    <row r="1692" spans="14:18" x14ac:dyDescent="0.25">
      <c r="N1692" s="21"/>
      <c r="O1692" s="21"/>
      <c r="P1692" s="40"/>
      <c r="Q1692" s="45"/>
      <c r="R1692" s="41"/>
    </row>
    <row r="1693" spans="14:18" x14ac:dyDescent="0.25">
      <c r="N1693" s="21"/>
      <c r="O1693" s="21"/>
      <c r="P1693" s="40"/>
      <c r="Q1693" s="45"/>
      <c r="R1693" s="41"/>
    </row>
    <row r="1694" spans="14:18" x14ac:dyDescent="0.25">
      <c r="N1694" s="21"/>
      <c r="O1694" s="21"/>
      <c r="P1694" s="40"/>
      <c r="Q1694" s="45"/>
      <c r="R1694" s="41"/>
    </row>
    <row r="1695" spans="14:18" x14ac:dyDescent="0.25">
      <c r="N1695" s="21"/>
      <c r="O1695" s="21"/>
      <c r="P1695" s="40"/>
      <c r="Q1695" s="45"/>
      <c r="R1695" s="41"/>
    </row>
    <row r="1696" spans="14:18" x14ac:dyDescent="0.25">
      <c r="N1696" s="21"/>
      <c r="O1696" s="21"/>
      <c r="P1696" s="40"/>
      <c r="Q1696" s="45"/>
      <c r="R1696" s="41"/>
    </row>
    <row r="1697" spans="14:18" x14ac:dyDescent="0.25">
      <c r="N1697" s="21"/>
      <c r="O1697" s="21"/>
      <c r="P1697" s="40"/>
      <c r="Q1697" s="45"/>
      <c r="R1697" s="41"/>
    </row>
    <row r="1698" spans="14:18" x14ac:dyDescent="0.25">
      <c r="N1698" s="21"/>
      <c r="O1698" s="21"/>
      <c r="P1698" s="40"/>
      <c r="Q1698" s="45"/>
      <c r="R1698" s="41"/>
    </row>
    <row r="1699" spans="14:18" x14ac:dyDescent="0.25">
      <c r="N1699" s="21"/>
      <c r="O1699" s="21"/>
      <c r="P1699" s="40"/>
      <c r="Q1699" s="45"/>
      <c r="R1699" s="41"/>
    </row>
    <row r="1700" spans="14:18" x14ac:dyDescent="0.25">
      <c r="N1700" s="21"/>
      <c r="O1700" s="21"/>
      <c r="P1700" s="40"/>
      <c r="Q1700" s="45"/>
      <c r="R1700" s="41"/>
    </row>
    <row r="1701" spans="14:18" x14ac:dyDescent="0.25">
      <c r="N1701" s="21"/>
      <c r="O1701" s="21"/>
      <c r="P1701" s="40"/>
      <c r="Q1701" s="45"/>
      <c r="R1701" s="41"/>
    </row>
    <row r="1702" spans="14:18" x14ac:dyDescent="0.25">
      <c r="N1702" s="21"/>
      <c r="O1702" s="21"/>
      <c r="P1702" s="40"/>
      <c r="Q1702" s="45"/>
      <c r="R1702" s="41"/>
    </row>
    <row r="1703" spans="14:18" x14ac:dyDescent="0.25">
      <c r="N1703" s="21"/>
      <c r="O1703" s="21"/>
      <c r="P1703" s="40"/>
      <c r="Q1703" s="45"/>
      <c r="R1703" s="41"/>
    </row>
    <row r="1704" spans="14:18" x14ac:dyDescent="0.25">
      <c r="N1704" s="21"/>
      <c r="O1704" s="21"/>
      <c r="P1704" s="40"/>
      <c r="Q1704" s="45"/>
      <c r="R1704" s="41"/>
    </row>
    <row r="1705" spans="14:18" x14ac:dyDescent="0.25">
      <c r="N1705" s="21"/>
      <c r="O1705" s="21"/>
      <c r="P1705" s="40"/>
      <c r="Q1705" s="45"/>
      <c r="R1705" s="41"/>
    </row>
    <row r="1706" spans="14:18" x14ac:dyDescent="0.25">
      <c r="N1706" s="21"/>
      <c r="O1706" s="21"/>
      <c r="P1706" s="40"/>
      <c r="Q1706" s="45"/>
      <c r="R1706" s="41"/>
    </row>
    <row r="1707" spans="14:18" x14ac:dyDescent="0.25">
      <c r="N1707" s="21"/>
      <c r="O1707" s="21"/>
      <c r="P1707" s="40"/>
      <c r="Q1707" s="45"/>
      <c r="R1707" s="41"/>
    </row>
    <row r="1708" spans="14:18" x14ac:dyDescent="0.25">
      <c r="N1708" s="21"/>
      <c r="O1708" s="21"/>
      <c r="P1708" s="40"/>
      <c r="Q1708" s="45"/>
      <c r="R1708" s="41"/>
    </row>
    <row r="1709" spans="14:18" x14ac:dyDescent="0.25">
      <c r="N1709" s="21"/>
      <c r="O1709" s="21"/>
      <c r="P1709" s="40"/>
      <c r="Q1709" s="45"/>
      <c r="R1709" s="41"/>
    </row>
    <row r="1710" spans="14:18" x14ac:dyDescent="0.25">
      <c r="N1710" s="21"/>
      <c r="O1710" s="21"/>
      <c r="P1710" s="40"/>
      <c r="Q1710" s="45"/>
      <c r="R1710" s="41"/>
    </row>
    <row r="1711" spans="14:18" x14ac:dyDescent="0.25">
      <c r="N1711" s="21"/>
      <c r="O1711" s="21"/>
      <c r="P1711" s="40"/>
      <c r="Q1711" s="45"/>
      <c r="R1711" s="41"/>
    </row>
    <row r="1712" spans="14:18" x14ac:dyDescent="0.25">
      <c r="N1712" s="21"/>
      <c r="O1712" s="21"/>
      <c r="P1712" s="40"/>
      <c r="Q1712" s="45"/>
      <c r="R1712" s="41"/>
    </row>
    <row r="1713" spans="14:18" x14ac:dyDescent="0.25">
      <c r="N1713" s="21"/>
      <c r="O1713" s="21"/>
      <c r="P1713" s="40"/>
      <c r="Q1713" s="45"/>
      <c r="R1713" s="41"/>
    </row>
    <row r="1714" spans="14:18" x14ac:dyDescent="0.25">
      <c r="N1714" s="21"/>
      <c r="O1714" s="21"/>
      <c r="P1714" s="40"/>
      <c r="Q1714" s="45"/>
      <c r="R1714" s="41"/>
    </row>
    <row r="1715" spans="14:18" x14ac:dyDescent="0.25">
      <c r="N1715" s="21"/>
      <c r="O1715" s="21"/>
      <c r="P1715" s="40"/>
      <c r="Q1715" s="45"/>
      <c r="R1715" s="41"/>
    </row>
    <row r="1716" spans="14:18" x14ac:dyDescent="0.25">
      <c r="N1716" s="21"/>
      <c r="O1716" s="21"/>
      <c r="P1716" s="40"/>
      <c r="Q1716" s="45"/>
      <c r="R1716" s="41"/>
    </row>
    <row r="1717" spans="14:18" x14ac:dyDescent="0.25">
      <c r="N1717" s="21"/>
      <c r="O1717" s="21"/>
      <c r="P1717" s="40"/>
      <c r="Q1717" s="45"/>
      <c r="R1717" s="41"/>
    </row>
    <row r="1718" spans="14:18" x14ac:dyDescent="0.25">
      <c r="N1718" s="21"/>
      <c r="O1718" s="21"/>
      <c r="P1718" s="40"/>
      <c r="Q1718" s="45"/>
      <c r="R1718" s="41"/>
    </row>
    <row r="1719" spans="14:18" x14ac:dyDescent="0.25">
      <c r="N1719" s="21"/>
      <c r="O1719" s="21"/>
      <c r="P1719" s="40"/>
      <c r="Q1719" s="45"/>
      <c r="R1719" s="41"/>
    </row>
    <row r="1720" spans="14:18" x14ac:dyDescent="0.25">
      <c r="N1720" s="21"/>
      <c r="O1720" s="21"/>
      <c r="P1720" s="40"/>
      <c r="Q1720" s="45"/>
      <c r="R1720" s="41"/>
    </row>
    <row r="1721" spans="14:18" x14ac:dyDescent="0.25">
      <c r="N1721" s="21"/>
      <c r="O1721" s="21"/>
      <c r="P1721" s="40"/>
      <c r="Q1721" s="45"/>
      <c r="R1721" s="41"/>
    </row>
    <row r="1722" spans="14:18" x14ac:dyDescent="0.25">
      <c r="N1722" s="21"/>
      <c r="O1722" s="21"/>
      <c r="P1722" s="40"/>
      <c r="Q1722" s="45"/>
      <c r="R1722" s="41"/>
    </row>
    <row r="1723" spans="14:18" x14ac:dyDescent="0.25">
      <c r="N1723" s="21"/>
      <c r="O1723" s="21"/>
      <c r="P1723" s="40"/>
      <c r="Q1723" s="45"/>
      <c r="R1723" s="41"/>
    </row>
    <row r="1724" spans="14:18" x14ac:dyDescent="0.25">
      <c r="N1724" s="21"/>
      <c r="O1724" s="21"/>
      <c r="P1724" s="40"/>
      <c r="Q1724" s="45"/>
      <c r="R1724" s="41"/>
    </row>
    <row r="1725" spans="14:18" x14ac:dyDescent="0.25">
      <c r="N1725" s="21"/>
      <c r="O1725" s="21"/>
      <c r="P1725" s="40"/>
      <c r="Q1725" s="45"/>
      <c r="R1725" s="41"/>
    </row>
    <row r="1726" spans="14:18" x14ac:dyDescent="0.25">
      <c r="N1726" s="21"/>
      <c r="O1726" s="21"/>
      <c r="P1726" s="40"/>
      <c r="Q1726" s="45"/>
      <c r="R1726" s="41"/>
    </row>
    <row r="1727" spans="14:18" x14ac:dyDescent="0.25">
      <c r="N1727" s="21"/>
      <c r="O1727" s="21"/>
      <c r="P1727" s="40"/>
      <c r="Q1727" s="45"/>
      <c r="R1727" s="41"/>
    </row>
    <row r="1728" spans="14:18" x14ac:dyDescent="0.25">
      <c r="N1728" s="21"/>
      <c r="O1728" s="21"/>
      <c r="P1728" s="40"/>
      <c r="Q1728" s="45"/>
      <c r="R1728" s="41"/>
    </row>
    <row r="1729" spans="14:18" x14ac:dyDescent="0.25">
      <c r="N1729" s="21"/>
      <c r="O1729" s="21"/>
      <c r="P1729" s="40"/>
      <c r="Q1729" s="45"/>
      <c r="R1729" s="41"/>
    </row>
    <row r="1730" spans="14:18" x14ac:dyDescent="0.25">
      <c r="N1730" s="21"/>
      <c r="O1730" s="21"/>
      <c r="P1730" s="40"/>
      <c r="Q1730" s="45"/>
      <c r="R1730" s="41"/>
    </row>
    <row r="1731" spans="14:18" x14ac:dyDescent="0.25">
      <c r="N1731" s="21"/>
      <c r="O1731" s="21"/>
      <c r="P1731" s="40"/>
      <c r="Q1731" s="45"/>
      <c r="R1731" s="41"/>
    </row>
    <row r="1732" spans="14:18" x14ac:dyDescent="0.25">
      <c r="N1732" s="21"/>
      <c r="O1732" s="21"/>
      <c r="P1732" s="40"/>
      <c r="Q1732" s="45"/>
      <c r="R1732" s="41"/>
    </row>
    <row r="1733" spans="14:18" x14ac:dyDescent="0.25">
      <c r="N1733" s="21"/>
      <c r="O1733" s="21"/>
      <c r="P1733" s="40"/>
      <c r="Q1733" s="45"/>
      <c r="R1733" s="41"/>
    </row>
    <row r="1734" spans="14:18" x14ac:dyDescent="0.25">
      <c r="N1734" s="21"/>
      <c r="O1734" s="21"/>
      <c r="P1734" s="40"/>
      <c r="Q1734" s="45"/>
      <c r="R1734" s="41"/>
    </row>
    <row r="1735" spans="14:18" x14ac:dyDescent="0.25">
      <c r="N1735" s="21"/>
      <c r="O1735" s="21"/>
      <c r="P1735" s="40"/>
      <c r="Q1735" s="45"/>
      <c r="R1735" s="41"/>
    </row>
    <row r="1736" spans="14:18" x14ac:dyDescent="0.25">
      <c r="N1736" s="21"/>
      <c r="O1736" s="21"/>
      <c r="P1736" s="40"/>
      <c r="Q1736" s="45"/>
      <c r="R1736" s="41"/>
    </row>
    <row r="1737" spans="14:18" x14ac:dyDescent="0.25">
      <c r="N1737" s="21"/>
      <c r="O1737" s="21"/>
      <c r="P1737" s="40"/>
      <c r="Q1737" s="45"/>
      <c r="R1737" s="41"/>
    </row>
    <row r="1738" spans="14:18" x14ac:dyDescent="0.25">
      <c r="N1738" s="21"/>
      <c r="O1738" s="21"/>
      <c r="P1738" s="40"/>
      <c r="Q1738" s="45"/>
      <c r="R1738" s="41"/>
    </row>
    <row r="1739" spans="14:18" x14ac:dyDescent="0.25">
      <c r="N1739" s="21"/>
      <c r="O1739" s="21"/>
      <c r="P1739" s="40"/>
      <c r="Q1739" s="45"/>
      <c r="R1739" s="41"/>
    </row>
    <row r="1740" spans="14:18" x14ac:dyDescent="0.25">
      <c r="N1740" s="21"/>
      <c r="O1740" s="21"/>
      <c r="P1740" s="40"/>
      <c r="Q1740" s="45"/>
      <c r="R1740" s="41"/>
    </row>
    <row r="1741" spans="14:18" x14ac:dyDescent="0.25">
      <c r="N1741" s="21"/>
      <c r="O1741" s="21"/>
      <c r="P1741" s="40"/>
      <c r="Q1741" s="45"/>
      <c r="R1741" s="41"/>
    </row>
    <row r="1742" spans="14:18" x14ac:dyDescent="0.25">
      <c r="N1742" s="21"/>
      <c r="O1742" s="21"/>
      <c r="P1742" s="40"/>
      <c r="Q1742" s="45"/>
      <c r="R1742" s="41"/>
    </row>
    <row r="1743" spans="14:18" x14ac:dyDescent="0.25">
      <c r="N1743" s="21"/>
      <c r="O1743" s="21"/>
      <c r="P1743" s="40"/>
      <c r="Q1743" s="45"/>
      <c r="R1743" s="41"/>
    </row>
    <row r="1744" spans="14:18" x14ac:dyDescent="0.25">
      <c r="N1744" s="21"/>
      <c r="O1744" s="21"/>
      <c r="P1744" s="40"/>
      <c r="Q1744" s="45"/>
      <c r="R1744" s="41"/>
    </row>
    <row r="1745" spans="14:18" x14ac:dyDescent="0.25">
      <c r="N1745" s="21"/>
      <c r="O1745" s="21"/>
      <c r="P1745" s="40"/>
      <c r="Q1745" s="45"/>
      <c r="R1745" s="41"/>
    </row>
    <row r="1746" spans="14:18" x14ac:dyDescent="0.25">
      <c r="N1746" s="21"/>
      <c r="O1746" s="21"/>
      <c r="P1746" s="40"/>
      <c r="Q1746" s="45"/>
      <c r="R1746" s="41"/>
    </row>
    <row r="1747" spans="14:18" x14ac:dyDescent="0.25">
      <c r="N1747" s="21"/>
      <c r="O1747" s="21"/>
      <c r="P1747" s="40"/>
      <c r="Q1747" s="45"/>
      <c r="R1747" s="41"/>
    </row>
    <row r="1748" spans="14:18" x14ac:dyDescent="0.25">
      <c r="N1748" s="21"/>
      <c r="O1748" s="21"/>
      <c r="P1748" s="40"/>
      <c r="Q1748" s="45"/>
      <c r="R1748" s="41"/>
    </row>
    <row r="1749" spans="14:18" x14ac:dyDescent="0.25">
      <c r="N1749" s="21"/>
      <c r="O1749" s="21"/>
      <c r="P1749" s="40"/>
      <c r="Q1749" s="45"/>
      <c r="R1749" s="41"/>
    </row>
    <row r="1750" spans="14:18" x14ac:dyDescent="0.25">
      <c r="N1750" s="21"/>
      <c r="O1750" s="21"/>
      <c r="P1750" s="40"/>
      <c r="Q1750" s="45"/>
      <c r="R1750" s="41"/>
    </row>
    <row r="1751" spans="14:18" x14ac:dyDescent="0.25">
      <c r="N1751" s="21"/>
      <c r="O1751" s="21"/>
      <c r="P1751" s="40"/>
      <c r="Q1751" s="45"/>
      <c r="R1751" s="41"/>
    </row>
    <row r="1752" spans="14:18" x14ac:dyDescent="0.25">
      <c r="N1752" s="21"/>
      <c r="O1752" s="21"/>
      <c r="P1752" s="40"/>
      <c r="Q1752" s="45"/>
      <c r="R1752" s="41"/>
    </row>
    <row r="1753" spans="14:18" x14ac:dyDescent="0.25">
      <c r="N1753" s="21"/>
      <c r="O1753" s="21"/>
      <c r="P1753" s="40"/>
      <c r="Q1753" s="45"/>
      <c r="R1753" s="41"/>
    </row>
    <row r="1754" spans="14:18" x14ac:dyDescent="0.25">
      <c r="N1754" s="21"/>
      <c r="O1754" s="21"/>
      <c r="P1754" s="40"/>
      <c r="Q1754" s="45"/>
      <c r="R1754" s="41"/>
    </row>
    <row r="1755" spans="14:18" x14ac:dyDescent="0.25">
      <c r="N1755" s="21"/>
      <c r="O1755" s="21"/>
      <c r="P1755" s="40"/>
      <c r="Q1755" s="45"/>
      <c r="R1755" s="41"/>
    </row>
    <row r="1756" spans="14:18" x14ac:dyDescent="0.25">
      <c r="N1756" s="21"/>
      <c r="O1756" s="21"/>
      <c r="P1756" s="40"/>
      <c r="Q1756" s="45"/>
      <c r="R1756" s="41"/>
    </row>
    <row r="1757" spans="14:18" x14ac:dyDescent="0.25">
      <c r="N1757" s="21"/>
      <c r="O1757" s="21"/>
      <c r="P1757" s="40"/>
      <c r="Q1757" s="45"/>
      <c r="R1757" s="41"/>
    </row>
    <row r="1758" spans="14:18" x14ac:dyDescent="0.25">
      <c r="N1758" s="21"/>
      <c r="O1758" s="21"/>
      <c r="P1758" s="40"/>
      <c r="Q1758" s="45"/>
      <c r="R1758" s="41"/>
    </row>
    <row r="1759" spans="14:18" x14ac:dyDescent="0.25">
      <c r="N1759" s="21"/>
      <c r="O1759" s="21"/>
      <c r="P1759" s="40"/>
      <c r="Q1759" s="45"/>
      <c r="R1759" s="41"/>
    </row>
    <row r="1760" spans="14:18" x14ac:dyDescent="0.25">
      <c r="N1760" s="21"/>
      <c r="O1760" s="21"/>
      <c r="P1760" s="40"/>
      <c r="Q1760" s="45"/>
      <c r="R1760" s="41"/>
    </row>
    <row r="1761" spans="14:18" x14ac:dyDescent="0.25">
      <c r="N1761" s="21"/>
      <c r="O1761" s="21"/>
      <c r="P1761" s="40"/>
      <c r="Q1761" s="45"/>
      <c r="R1761" s="41"/>
    </row>
    <row r="1762" spans="14:18" x14ac:dyDescent="0.25">
      <c r="N1762" s="21"/>
      <c r="O1762" s="21"/>
      <c r="P1762" s="40"/>
      <c r="Q1762" s="45"/>
      <c r="R1762" s="41"/>
    </row>
    <row r="1763" spans="14:18" x14ac:dyDescent="0.25">
      <c r="N1763" s="21"/>
      <c r="O1763" s="21"/>
      <c r="P1763" s="40"/>
      <c r="Q1763" s="45"/>
      <c r="R1763" s="41"/>
    </row>
    <row r="1764" spans="14:18" x14ac:dyDescent="0.25">
      <c r="N1764" s="21"/>
      <c r="O1764" s="21"/>
      <c r="P1764" s="40"/>
      <c r="Q1764" s="45"/>
      <c r="R1764" s="41"/>
    </row>
    <row r="1765" spans="14:18" x14ac:dyDescent="0.25">
      <c r="N1765" s="21"/>
      <c r="O1765" s="21"/>
      <c r="P1765" s="40"/>
      <c r="Q1765" s="45"/>
      <c r="R1765" s="41"/>
    </row>
    <row r="1766" spans="14:18" x14ac:dyDescent="0.25">
      <c r="N1766" s="21"/>
      <c r="O1766" s="21"/>
      <c r="P1766" s="40"/>
      <c r="Q1766" s="45"/>
      <c r="R1766" s="41"/>
    </row>
    <row r="1767" spans="14:18" x14ac:dyDescent="0.25">
      <c r="N1767" s="21"/>
      <c r="O1767" s="21"/>
      <c r="P1767" s="40"/>
      <c r="Q1767" s="45"/>
      <c r="R1767" s="41"/>
    </row>
    <row r="1768" spans="14:18" x14ac:dyDescent="0.25">
      <c r="N1768" s="21"/>
      <c r="O1768" s="21"/>
      <c r="P1768" s="40"/>
      <c r="Q1768" s="45"/>
      <c r="R1768" s="41"/>
    </row>
    <row r="1769" spans="14:18" x14ac:dyDescent="0.25">
      <c r="N1769" s="21"/>
      <c r="O1769" s="21"/>
      <c r="P1769" s="40"/>
      <c r="Q1769" s="45"/>
      <c r="R1769" s="41"/>
    </row>
    <row r="1770" spans="14:18" x14ac:dyDescent="0.25">
      <c r="N1770" s="21"/>
      <c r="O1770" s="21"/>
      <c r="P1770" s="40"/>
      <c r="Q1770" s="45"/>
      <c r="R1770" s="41"/>
    </row>
    <row r="1771" spans="14:18" x14ac:dyDescent="0.25">
      <c r="N1771" s="21"/>
      <c r="O1771" s="21"/>
      <c r="P1771" s="40"/>
      <c r="Q1771" s="45"/>
      <c r="R1771" s="41"/>
    </row>
    <row r="1772" spans="14:18" x14ac:dyDescent="0.25">
      <c r="N1772" s="21"/>
      <c r="O1772" s="21"/>
      <c r="P1772" s="40"/>
      <c r="Q1772" s="45"/>
      <c r="R1772" s="41"/>
    </row>
    <row r="1773" spans="14:18" x14ac:dyDescent="0.25">
      <c r="N1773" s="21"/>
      <c r="O1773" s="21"/>
      <c r="P1773" s="40"/>
      <c r="Q1773" s="45"/>
      <c r="R1773" s="41"/>
    </row>
    <row r="1774" spans="14:18" x14ac:dyDescent="0.25">
      <c r="N1774" s="21"/>
      <c r="O1774" s="21"/>
      <c r="P1774" s="40"/>
      <c r="Q1774" s="45"/>
      <c r="R1774" s="41"/>
    </row>
    <row r="1775" spans="14:18" x14ac:dyDescent="0.25">
      <c r="N1775" s="21"/>
      <c r="O1775" s="21"/>
      <c r="P1775" s="40"/>
      <c r="Q1775" s="45"/>
      <c r="R1775" s="41"/>
    </row>
    <row r="1776" spans="14:18" x14ac:dyDescent="0.25">
      <c r="N1776" s="21"/>
      <c r="O1776" s="21"/>
      <c r="P1776" s="40"/>
      <c r="Q1776" s="45"/>
      <c r="R1776" s="41"/>
    </row>
    <row r="1777" spans="14:18" x14ac:dyDescent="0.25">
      <c r="N1777" s="21"/>
      <c r="O1777" s="21"/>
      <c r="P1777" s="40"/>
      <c r="Q1777" s="45"/>
      <c r="R1777" s="41"/>
    </row>
    <row r="1778" spans="14:18" x14ac:dyDescent="0.25">
      <c r="N1778" s="21"/>
      <c r="O1778" s="21"/>
      <c r="P1778" s="40"/>
      <c r="Q1778" s="45"/>
      <c r="R1778" s="41"/>
    </row>
    <row r="1779" spans="14:18" x14ac:dyDescent="0.25">
      <c r="N1779" s="21"/>
      <c r="O1779" s="21"/>
      <c r="P1779" s="40"/>
      <c r="Q1779" s="45"/>
      <c r="R1779" s="41"/>
    </row>
    <row r="1780" spans="14:18" x14ac:dyDescent="0.25">
      <c r="N1780" s="21"/>
      <c r="O1780" s="21"/>
      <c r="P1780" s="40"/>
      <c r="Q1780" s="45"/>
      <c r="R1780" s="41"/>
    </row>
    <row r="1781" spans="14:18" x14ac:dyDescent="0.25">
      <c r="N1781" s="21"/>
      <c r="O1781" s="21"/>
      <c r="P1781" s="40"/>
      <c r="Q1781" s="45"/>
      <c r="R1781" s="41"/>
    </row>
    <row r="1782" spans="14:18" x14ac:dyDescent="0.25">
      <c r="N1782" s="21"/>
      <c r="O1782" s="21"/>
      <c r="P1782" s="40"/>
      <c r="Q1782" s="45"/>
      <c r="R1782" s="41"/>
    </row>
    <row r="1783" spans="14:18" x14ac:dyDescent="0.25">
      <c r="N1783" s="21"/>
      <c r="O1783" s="21"/>
      <c r="P1783" s="40"/>
      <c r="Q1783" s="45"/>
      <c r="R1783" s="41"/>
    </row>
    <row r="1784" spans="14:18" x14ac:dyDescent="0.25">
      <c r="N1784" s="21"/>
      <c r="O1784" s="21"/>
      <c r="P1784" s="40"/>
      <c r="Q1784" s="45"/>
      <c r="R1784" s="41"/>
    </row>
    <row r="1785" spans="14:18" x14ac:dyDescent="0.25">
      <c r="N1785" s="21"/>
      <c r="O1785" s="21"/>
      <c r="P1785" s="40"/>
      <c r="Q1785" s="45"/>
      <c r="R1785" s="41"/>
    </row>
    <row r="1786" spans="14:18" x14ac:dyDescent="0.25">
      <c r="N1786" s="21"/>
      <c r="O1786" s="21"/>
      <c r="P1786" s="40"/>
      <c r="Q1786" s="45"/>
      <c r="R1786" s="41"/>
    </row>
    <row r="1787" spans="14:18" x14ac:dyDescent="0.25">
      <c r="N1787" s="21"/>
      <c r="O1787" s="21"/>
      <c r="P1787" s="40"/>
      <c r="Q1787" s="45"/>
      <c r="R1787" s="41"/>
    </row>
    <row r="1788" spans="14:18" x14ac:dyDescent="0.25">
      <c r="N1788" s="21"/>
      <c r="O1788" s="21"/>
      <c r="P1788" s="40"/>
      <c r="Q1788" s="45"/>
      <c r="R1788" s="41"/>
    </row>
    <row r="1789" spans="14:18" x14ac:dyDescent="0.25">
      <c r="N1789" s="21"/>
      <c r="O1789" s="21"/>
      <c r="P1789" s="40"/>
      <c r="Q1789" s="45"/>
      <c r="R1789" s="41"/>
    </row>
    <row r="1790" spans="14:18" x14ac:dyDescent="0.25">
      <c r="N1790" s="21"/>
      <c r="O1790" s="21"/>
      <c r="P1790" s="40"/>
      <c r="Q1790" s="45"/>
      <c r="R1790" s="41"/>
    </row>
    <row r="1791" spans="14:18" x14ac:dyDescent="0.25">
      <c r="N1791" s="21"/>
      <c r="O1791" s="21"/>
      <c r="P1791" s="40"/>
      <c r="Q1791" s="45"/>
      <c r="R1791" s="41"/>
    </row>
    <row r="1792" spans="14:18" x14ac:dyDescent="0.25">
      <c r="N1792" s="21"/>
      <c r="O1792" s="21"/>
      <c r="P1792" s="40"/>
      <c r="Q1792" s="45"/>
      <c r="R1792" s="41"/>
    </row>
    <row r="1793" spans="14:18" x14ac:dyDescent="0.25">
      <c r="N1793" s="21"/>
      <c r="O1793" s="21"/>
      <c r="P1793" s="40"/>
      <c r="Q1793" s="45"/>
      <c r="R1793" s="41"/>
    </row>
    <row r="1794" spans="14:18" x14ac:dyDescent="0.25">
      <c r="N1794" s="21"/>
      <c r="O1794" s="21"/>
      <c r="P1794" s="40"/>
      <c r="Q1794" s="45"/>
      <c r="R1794" s="41"/>
    </row>
    <row r="1795" spans="14:18" x14ac:dyDescent="0.25">
      <c r="N1795" s="21"/>
      <c r="O1795" s="21"/>
      <c r="P1795" s="40"/>
      <c r="Q1795" s="45"/>
      <c r="R1795" s="41"/>
    </row>
    <row r="1796" spans="14:18" x14ac:dyDescent="0.25">
      <c r="N1796" s="21"/>
      <c r="O1796" s="21"/>
      <c r="P1796" s="40"/>
      <c r="Q1796" s="45"/>
      <c r="R1796" s="41"/>
    </row>
    <row r="1797" spans="14:18" x14ac:dyDescent="0.25">
      <c r="N1797" s="21"/>
      <c r="O1797" s="21"/>
      <c r="P1797" s="40"/>
      <c r="Q1797" s="45"/>
      <c r="R1797" s="41"/>
    </row>
    <row r="1798" spans="14:18" x14ac:dyDescent="0.25">
      <c r="N1798" s="21"/>
      <c r="O1798" s="21"/>
      <c r="P1798" s="40"/>
      <c r="Q1798" s="45"/>
      <c r="R1798" s="41"/>
    </row>
    <row r="1799" spans="14:18" x14ac:dyDescent="0.25">
      <c r="N1799" s="21"/>
      <c r="O1799" s="21"/>
      <c r="P1799" s="40"/>
      <c r="Q1799" s="45"/>
      <c r="R1799" s="41"/>
    </row>
    <row r="1800" spans="14:18" x14ac:dyDescent="0.25">
      <c r="N1800" s="21"/>
      <c r="O1800" s="21"/>
      <c r="P1800" s="40"/>
      <c r="Q1800" s="45"/>
      <c r="R1800" s="41"/>
    </row>
    <row r="1801" spans="14:18" x14ac:dyDescent="0.25">
      <c r="N1801" s="21"/>
      <c r="O1801" s="21"/>
      <c r="P1801" s="40"/>
      <c r="Q1801" s="45"/>
      <c r="R1801" s="41"/>
    </row>
    <row r="1802" spans="14:18" x14ac:dyDescent="0.25">
      <c r="N1802" s="21"/>
      <c r="O1802" s="21"/>
      <c r="P1802" s="40"/>
      <c r="Q1802" s="45"/>
      <c r="R1802" s="41"/>
    </row>
    <row r="1803" spans="14:18" x14ac:dyDescent="0.25">
      <c r="N1803" s="21"/>
      <c r="O1803" s="21"/>
      <c r="P1803" s="40"/>
      <c r="Q1803" s="45"/>
      <c r="R1803" s="41"/>
    </row>
    <row r="1804" spans="14:18" x14ac:dyDescent="0.25">
      <c r="N1804" s="21"/>
      <c r="O1804" s="21"/>
      <c r="P1804" s="40"/>
      <c r="Q1804" s="45"/>
      <c r="R1804" s="41"/>
    </row>
    <row r="1805" spans="14:18" x14ac:dyDescent="0.25">
      <c r="N1805" s="21"/>
      <c r="O1805" s="21"/>
      <c r="P1805" s="40"/>
      <c r="Q1805" s="45"/>
      <c r="R1805" s="41"/>
    </row>
    <row r="1806" spans="14:18" x14ac:dyDescent="0.25">
      <c r="N1806" s="21"/>
      <c r="O1806" s="21"/>
      <c r="P1806" s="40"/>
      <c r="Q1806" s="45"/>
      <c r="R1806" s="41"/>
    </row>
    <row r="1807" spans="14:18" x14ac:dyDescent="0.25">
      <c r="N1807" s="21"/>
      <c r="O1807" s="21"/>
      <c r="P1807" s="40"/>
      <c r="Q1807" s="45"/>
      <c r="R1807" s="41"/>
    </row>
    <row r="1808" spans="14:18" x14ac:dyDescent="0.25">
      <c r="N1808" s="21"/>
      <c r="O1808" s="21"/>
      <c r="P1808" s="40"/>
      <c r="Q1808" s="45"/>
      <c r="R1808" s="41"/>
    </row>
    <row r="1809" spans="14:18" x14ac:dyDescent="0.25">
      <c r="N1809" s="21"/>
      <c r="O1809" s="21"/>
      <c r="P1809" s="40"/>
      <c r="Q1809" s="45"/>
      <c r="R1809" s="41"/>
    </row>
    <row r="1810" spans="14:18" x14ac:dyDescent="0.25">
      <c r="N1810" s="21"/>
      <c r="O1810" s="21"/>
      <c r="P1810" s="40"/>
      <c r="Q1810" s="45"/>
      <c r="R1810" s="41"/>
    </row>
    <row r="1811" spans="14:18" x14ac:dyDescent="0.25">
      <c r="N1811" s="21"/>
      <c r="O1811" s="21"/>
      <c r="P1811" s="40"/>
      <c r="Q1811" s="45"/>
      <c r="R1811" s="41"/>
    </row>
    <row r="1812" spans="14:18" x14ac:dyDescent="0.25">
      <c r="N1812" s="21"/>
      <c r="O1812" s="21"/>
      <c r="P1812" s="40"/>
      <c r="Q1812" s="45"/>
      <c r="R1812" s="41"/>
    </row>
    <row r="1813" spans="14:18" x14ac:dyDescent="0.25">
      <c r="N1813" s="21"/>
      <c r="O1813" s="21"/>
      <c r="P1813" s="40"/>
      <c r="Q1813" s="45"/>
      <c r="R1813" s="41"/>
    </row>
    <row r="1814" spans="14:18" x14ac:dyDescent="0.25">
      <c r="N1814" s="21"/>
      <c r="O1814" s="21"/>
      <c r="P1814" s="40"/>
      <c r="Q1814" s="45"/>
      <c r="R1814" s="41"/>
    </row>
    <row r="1815" spans="14:18" x14ac:dyDescent="0.25">
      <c r="N1815" s="21"/>
      <c r="O1815" s="21"/>
      <c r="P1815" s="40"/>
      <c r="Q1815" s="45"/>
      <c r="R1815" s="41"/>
    </row>
    <row r="1816" spans="14:18" x14ac:dyDescent="0.25">
      <c r="N1816" s="21"/>
      <c r="O1816" s="21"/>
      <c r="P1816" s="40"/>
      <c r="Q1816" s="45"/>
      <c r="R1816" s="41"/>
    </row>
    <row r="1817" spans="14:18" x14ac:dyDescent="0.25">
      <c r="N1817" s="21"/>
      <c r="O1817" s="21"/>
      <c r="P1817" s="40"/>
      <c r="Q1817" s="45"/>
      <c r="R1817" s="41"/>
    </row>
    <row r="1818" spans="14:18" x14ac:dyDescent="0.25">
      <c r="N1818" s="21"/>
      <c r="O1818" s="21"/>
      <c r="P1818" s="40"/>
      <c r="Q1818" s="45"/>
      <c r="R1818" s="41"/>
    </row>
    <row r="1819" spans="14:18" x14ac:dyDescent="0.25">
      <c r="N1819" s="21"/>
      <c r="O1819" s="21"/>
      <c r="P1819" s="40"/>
      <c r="Q1819" s="45"/>
      <c r="R1819" s="41"/>
    </row>
    <row r="1820" spans="14:18" x14ac:dyDescent="0.25">
      <c r="N1820" s="21"/>
      <c r="O1820" s="21"/>
      <c r="P1820" s="40"/>
      <c r="Q1820" s="45"/>
      <c r="R1820" s="41"/>
    </row>
    <row r="1821" spans="14:18" x14ac:dyDescent="0.25">
      <c r="N1821" s="21"/>
      <c r="O1821" s="21"/>
      <c r="P1821" s="40"/>
      <c r="Q1821" s="45"/>
      <c r="R1821" s="41"/>
    </row>
    <row r="1822" spans="14:18" x14ac:dyDescent="0.25">
      <c r="N1822" s="21"/>
      <c r="O1822" s="21"/>
      <c r="P1822" s="40"/>
      <c r="Q1822" s="45"/>
      <c r="R1822" s="41"/>
    </row>
    <row r="1823" spans="14:18" x14ac:dyDescent="0.25">
      <c r="N1823" s="21"/>
      <c r="O1823" s="21"/>
      <c r="P1823" s="40"/>
      <c r="Q1823" s="45"/>
      <c r="R1823" s="41"/>
    </row>
    <row r="1824" spans="14:18" x14ac:dyDescent="0.25">
      <c r="N1824" s="21"/>
      <c r="O1824" s="21"/>
      <c r="P1824" s="40"/>
      <c r="Q1824" s="45"/>
      <c r="R1824" s="41"/>
    </row>
    <row r="1825" spans="14:18" x14ac:dyDescent="0.25">
      <c r="N1825" s="21"/>
      <c r="O1825" s="21"/>
      <c r="P1825" s="40"/>
      <c r="Q1825" s="45"/>
      <c r="R1825" s="41"/>
    </row>
    <row r="1826" spans="14:18" x14ac:dyDescent="0.25">
      <c r="N1826" s="21"/>
      <c r="O1826" s="21"/>
      <c r="P1826" s="40"/>
      <c r="Q1826" s="45"/>
      <c r="R1826" s="41"/>
    </row>
    <row r="1827" spans="14:18" x14ac:dyDescent="0.25">
      <c r="N1827" s="21"/>
      <c r="O1827" s="21"/>
      <c r="P1827" s="40"/>
      <c r="Q1827" s="45"/>
      <c r="R1827" s="41"/>
    </row>
    <row r="1828" spans="14:18" x14ac:dyDescent="0.25">
      <c r="N1828" s="21"/>
      <c r="O1828" s="21"/>
      <c r="P1828" s="40"/>
      <c r="Q1828" s="45"/>
      <c r="R1828" s="41"/>
    </row>
    <row r="1829" spans="14:18" x14ac:dyDescent="0.25">
      <c r="N1829" s="21"/>
      <c r="O1829" s="21"/>
      <c r="P1829" s="40"/>
      <c r="Q1829" s="45"/>
      <c r="R1829" s="41"/>
    </row>
    <row r="1830" spans="14:18" x14ac:dyDescent="0.25">
      <c r="N1830" s="21"/>
      <c r="O1830" s="21"/>
      <c r="P1830" s="40"/>
      <c r="Q1830" s="45"/>
      <c r="R1830" s="41"/>
    </row>
    <row r="1831" spans="14:18" x14ac:dyDescent="0.25">
      <c r="N1831" s="21"/>
      <c r="O1831" s="21"/>
      <c r="P1831" s="40"/>
      <c r="Q1831" s="45"/>
      <c r="R1831" s="41"/>
    </row>
    <row r="1832" spans="14:18" x14ac:dyDescent="0.25">
      <c r="N1832" s="21"/>
      <c r="O1832" s="21"/>
      <c r="P1832" s="40"/>
      <c r="Q1832" s="45"/>
      <c r="R1832" s="41"/>
    </row>
    <row r="1833" spans="14:18" x14ac:dyDescent="0.25">
      <c r="N1833" s="21"/>
      <c r="O1833" s="21"/>
      <c r="P1833" s="40"/>
      <c r="Q1833" s="45"/>
      <c r="R1833" s="41"/>
    </row>
    <row r="1834" spans="14:18" x14ac:dyDescent="0.25">
      <c r="N1834" s="21"/>
      <c r="O1834" s="21"/>
      <c r="P1834" s="40"/>
      <c r="Q1834" s="45"/>
      <c r="R1834" s="41"/>
    </row>
    <row r="1835" spans="14:18" x14ac:dyDescent="0.25">
      <c r="N1835" s="21"/>
      <c r="O1835" s="21"/>
      <c r="P1835" s="40"/>
      <c r="Q1835" s="45"/>
      <c r="R1835" s="41"/>
    </row>
    <row r="1836" spans="14:18" x14ac:dyDescent="0.25">
      <c r="N1836" s="21"/>
      <c r="O1836" s="21"/>
      <c r="P1836" s="40"/>
      <c r="Q1836" s="45"/>
      <c r="R1836" s="41"/>
    </row>
    <row r="1837" spans="14:18" x14ac:dyDescent="0.25">
      <c r="N1837" s="21"/>
      <c r="O1837" s="21"/>
      <c r="P1837" s="40"/>
      <c r="Q1837" s="45"/>
      <c r="R1837" s="41"/>
    </row>
    <row r="1838" spans="14:18" x14ac:dyDescent="0.25">
      <c r="N1838" s="21"/>
      <c r="O1838" s="21"/>
      <c r="P1838" s="40"/>
      <c r="Q1838" s="45"/>
      <c r="R1838" s="41"/>
    </row>
    <row r="1839" spans="14:18" x14ac:dyDescent="0.25">
      <c r="N1839" s="21"/>
      <c r="O1839" s="21"/>
      <c r="P1839" s="40"/>
      <c r="Q1839" s="45"/>
      <c r="R1839" s="41"/>
    </row>
    <row r="1840" spans="14:18" x14ac:dyDescent="0.25">
      <c r="N1840" s="21"/>
      <c r="O1840" s="21"/>
      <c r="P1840" s="40"/>
      <c r="Q1840" s="45"/>
      <c r="R1840" s="41"/>
    </row>
    <row r="1841" spans="14:18" x14ac:dyDescent="0.25">
      <c r="N1841" s="21"/>
      <c r="O1841" s="21"/>
      <c r="P1841" s="40"/>
      <c r="Q1841" s="45"/>
      <c r="R1841" s="41"/>
    </row>
    <row r="1842" spans="14:18" x14ac:dyDescent="0.25">
      <c r="N1842" s="21"/>
      <c r="O1842" s="21"/>
      <c r="P1842" s="40"/>
      <c r="Q1842" s="45"/>
      <c r="R1842" s="41"/>
    </row>
    <row r="1843" spans="14:18" x14ac:dyDescent="0.25">
      <c r="N1843" s="21"/>
      <c r="O1843" s="21"/>
      <c r="P1843" s="40"/>
      <c r="Q1843" s="45"/>
      <c r="R1843" s="41"/>
    </row>
    <row r="1844" spans="14:18" x14ac:dyDescent="0.25">
      <c r="N1844" s="21"/>
      <c r="O1844" s="21"/>
      <c r="P1844" s="40"/>
      <c r="Q1844" s="45"/>
      <c r="R1844" s="41"/>
    </row>
    <row r="1845" spans="14:18" x14ac:dyDescent="0.25">
      <c r="N1845" s="21"/>
      <c r="O1845" s="21"/>
      <c r="P1845" s="40"/>
      <c r="Q1845" s="45"/>
      <c r="R1845" s="41"/>
    </row>
    <row r="1846" spans="14:18" x14ac:dyDescent="0.25">
      <c r="N1846" s="21"/>
      <c r="O1846" s="21"/>
      <c r="P1846" s="40"/>
      <c r="Q1846" s="45"/>
      <c r="R1846" s="41"/>
    </row>
    <row r="1847" spans="14:18" x14ac:dyDescent="0.25">
      <c r="N1847" s="21"/>
      <c r="O1847" s="21"/>
      <c r="P1847" s="40"/>
      <c r="Q1847" s="45"/>
      <c r="R1847" s="41"/>
    </row>
    <row r="1848" spans="14:18" x14ac:dyDescent="0.25">
      <c r="N1848" s="21"/>
      <c r="O1848" s="21"/>
      <c r="P1848" s="40"/>
      <c r="Q1848" s="45"/>
      <c r="R1848" s="41"/>
    </row>
    <row r="1849" spans="14:18" x14ac:dyDescent="0.25">
      <c r="N1849" s="21"/>
      <c r="O1849" s="21"/>
      <c r="P1849" s="40"/>
      <c r="Q1849" s="45"/>
      <c r="R1849" s="41"/>
    </row>
    <row r="1850" spans="14:18" x14ac:dyDescent="0.25">
      <c r="N1850" s="21"/>
      <c r="O1850" s="21"/>
      <c r="P1850" s="40"/>
      <c r="Q1850" s="45"/>
      <c r="R1850" s="41"/>
    </row>
    <row r="1851" spans="14:18" x14ac:dyDescent="0.25">
      <c r="N1851" s="21"/>
      <c r="O1851" s="21"/>
      <c r="P1851" s="40"/>
      <c r="Q1851" s="45"/>
      <c r="R1851" s="41"/>
    </row>
    <row r="1852" spans="14:18" x14ac:dyDescent="0.25">
      <c r="N1852" s="21"/>
      <c r="O1852" s="21"/>
      <c r="P1852" s="40"/>
      <c r="Q1852" s="45"/>
      <c r="R1852" s="41"/>
    </row>
    <row r="1853" spans="14:18" x14ac:dyDescent="0.25">
      <c r="N1853" s="21"/>
      <c r="O1853" s="21"/>
      <c r="P1853" s="40"/>
      <c r="Q1853" s="45"/>
      <c r="R1853" s="41"/>
    </row>
    <row r="1854" spans="14:18" x14ac:dyDescent="0.25">
      <c r="N1854" s="21"/>
      <c r="O1854" s="21"/>
      <c r="P1854" s="40"/>
      <c r="Q1854" s="45"/>
      <c r="R1854" s="41"/>
    </row>
    <row r="1855" spans="14:18" x14ac:dyDescent="0.25">
      <c r="N1855" s="21"/>
      <c r="O1855" s="21"/>
      <c r="P1855" s="40"/>
      <c r="Q1855" s="45"/>
      <c r="R1855" s="41"/>
    </row>
    <row r="1856" spans="14:18" x14ac:dyDescent="0.25">
      <c r="N1856" s="21"/>
      <c r="O1856" s="21"/>
      <c r="P1856" s="40"/>
      <c r="Q1856" s="45"/>
      <c r="R1856" s="41"/>
    </row>
    <row r="1857" spans="14:18" x14ac:dyDescent="0.25">
      <c r="N1857" s="21"/>
      <c r="O1857" s="21"/>
      <c r="P1857" s="40"/>
      <c r="Q1857" s="45"/>
      <c r="R1857" s="41"/>
    </row>
    <row r="1858" spans="14:18" x14ac:dyDescent="0.25">
      <c r="N1858" s="21"/>
      <c r="O1858" s="21"/>
      <c r="P1858" s="40"/>
      <c r="Q1858" s="45"/>
      <c r="R1858" s="41"/>
    </row>
    <row r="1859" spans="14:18" x14ac:dyDescent="0.25">
      <c r="N1859" s="21"/>
      <c r="O1859" s="21"/>
      <c r="P1859" s="40"/>
      <c r="Q1859" s="45"/>
      <c r="R1859" s="41"/>
    </row>
    <row r="1860" spans="14:18" x14ac:dyDescent="0.25">
      <c r="N1860" s="21"/>
      <c r="O1860" s="21"/>
      <c r="P1860" s="40"/>
      <c r="Q1860" s="45"/>
      <c r="R1860" s="41"/>
    </row>
    <row r="1861" spans="14:18" x14ac:dyDescent="0.25">
      <c r="N1861" s="21"/>
      <c r="O1861" s="21"/>
      <c r="P1861" s="40"/>
      <c r="Q1861" s="45"/>
      <c r="R1861" s="41"/>
    </row>
    <row r="1862" spans="14:18" x14ac:dyDescent="0.25">
      <c r="N1862" s="21"/>
      <c r="O1862" s="21"/>
      <c r="P1862" s="40"/>
      <c r="Q1862" s="45"/>
      <c r="R1862" s="41"/>
    </row>
    <row r="1863" spans="14:18" x14ac:dyDescent="0.25">
      <c r="N1863" s="21"/>
      <c r="O1863" s="21"/>
      <c r="P1863" s="40"/>
      <c r="Q1863" s="45"/>
      <c r="R1863" s="41"/>
    </row>
    <row r="1864" spans="14:18" x14ac:dyDescent="0.25">
      <c r="N1864" s="21"/>
      <c r="O1864" s="21"/>
      <c r="P1864" s="40"/>
      <c r="Q1864" s="45"/>
      <c r="R1864" s="41"/>
    </row>
    <row r="1865" spans="14:18" x14ac:dyDescent="0.25">
      <c r="N1865" s="21"/>
      <c r="O1865" s="21"/>
      <c r="P1865" s="40"/>
      <c r="Q1865" s="45"/>
      <c r="R1865" s="41"/>
    </row>
    <row r="1866" spans="14:18" x14ac:dyDescent="0.25">
      <c r="N1866" s="21"/>
      <c r="O1866" s="21"/>
      <c r="P1866" s="40"/>
      <c r="Q1866" s="45"/>
      <c r="R1866" s="41"/>
    </row>
    <row r="1867" spans="14:18" x14ac:dyDescent="0.25">
      <c r="N1867" s="21"/>
      <c r="O1867" s="21"/>
      <c r="P1867" s="40"/>
      <c r="Q1867" s="45"/>
      <c r="R1867" s="41"/>
    </row>
    <row r="1868" spans="14:18" x14ac:dyDescent="0.25">
      <c r="N1868" s="21"/>
      <c r="O1868" s="21"/>
      <c r="P1868" s="40"/>
      <c r="Q1868" s="45"/>
      <c r="R1868" s="41"/>
    </row>
    <row r="1869" spans="14:18" x14ac:dyDescent="0.25">
      <c r="N1869" s="21"/>
      <c r="O1869" s="21"/>
      <c r="P1869" s="40"/>
      <c r="Q1869" s="45"/>
      <c r="R1869" s="41"/>
    </row>
    <row r="1870" spans="14:18" x14ac:dyDescent="0.25">
      <c r="N1870" s="21"/>
      <c r="O1870" s="21"/>
      <c r="P1870" s="40"/>
      <c r="Q1870" s="45"/>
      <c r="R1870" s="41"/>
    </row>
    <row r="1871" spans="14:18" x14ac:dyDescent="0.25">
      <c r="N1871" s="21"/>
      <c r="O1871" s="21"/>
      <c r="P1871" s="40"/>
      <c r="Q1871" s="45"/>
      <c r="R1871" s="41"/>
    </row>
    <row r="1872" spans="14:18" x14ac:dyDescent="0.25">
      <c r="N1872" s="21"/>
      <c r="O1872" s="21"/>
      <c r="P1872" s="40"/>
      <c r="Q1872" s="45"/>
      <c r="R1872" s="41"/>
    </row>
    <row r="1873" spans="14:18" x14ac:dyDescent="0.25">
      <c r="N1873" s="21"/>
      <c r="O1873" s="21"/>
      <c r="P1873" s="40"/>
      <c r="Q1873" s="45"/>
      <c r="R1873" s="41"/>
    </row>
    <row r="1874" spans="14:18" x14ac:dyDescent="0.25">
      <c r="N1874" s="21"/>
      <c r="O1874" s="21"/>
      <c r="P1874" s="40"/>
      <c r="Q1874" s="45"/>
      <c r="R1874" s="41"/>
    </row>
    <row r="1875" spans="14:18" x14ac:dyDescent="0.25">
      <c r="N1875" s="21"/>
      <c r="O1875" s="21"/>
      <c r="P1875" s="40"/>
      <c r="Q1875" s="45"/>
      <c r="R1875" s="41"/>
    </row>
    <row r="1876" spans="14:18" x14ac:dyDescent="0.25">
      <c r="N1876" s="21"/>
      <c r="O1876" s="21"/>
      <c r="P1876" s="40"/>
      <c r="Q1876" s="45"/>
      <c r="R1876" s="41"/>
    </row>
    <row r="1877" spans="14:18" x14ac:dyDescent="0.25">
      <c r="N1877" s="21"/>
      <c r="O1877" s="21"/>
      <c r="P1877" s="40"/>
      <c r="Q1877" s="45"/>
      <c r="R1877" s="41"/>
    </row>
    <row r="1878" spans="14:18" x14ac:dyDescent="0.25">
      <c r="N1878" s="21"/>
      <c r="O1878" s="21"/>
      <c r="P1878" s="40"/>
      <c r="Q1878" s="45"/>
      <c r="R1878" s="41"/>
    </row>
    <row r="1879" spans="14:18" x14ac:dyDescent="0.25">
      <c r="N1879" s="21"/>
      <c r="O1879" s="21"/>
      <c r="P1879" s="40"/>
      <c r="Q1879" s="45"/>
      <c r="R1879" s="41"/>
    </row>
    <row r="1880" spans="14:18" x14ac:dyDescent="0.25">
      <c r="N1880" s="21"/>
      <c r="O1880" s="21"/>
      <c r="P1880" s="40"/>
      <c r="Q1880" s="45"/>
      <c r="R1880" s="41"/>
    </row>
    <row r="1881" spans="14:18" x14ac:dyDescent="0.25">
      <c r="N1881" s="21"/>
      <c r="O1881" s="21"/>
      <c r="P1881" s="40"/>
      <c r="Q1881" s="45"/>
      <c r="R1881" s="41"/>
    </row>
    <row r="1882" spans="14:18" x14ac:dyDescent="0.25">
      <c r="N1882" s="21"/>
      <c r="O1882" s="21"/>
      <c r="P1882" s="40"/>
      <c r="Q1882" s="45"/>
      <c r="R1882" s="41"/>
    </row>
    <row r="1883" spans="14:18" x14ac:dyDescent="0.25">
      <c r="N1883" s="21"/>
      <c r="O1883" s="21"/>
      <c r="P1883" s="40"/>
      <c r="Q1883" s="45"/>
      <c r="R1883" s="41"/>
    </row>
    <row r="1884" spans="14:18" x14ac:dyDescent="0.25">
      <c r="N1884" s="21"/>
      <c r="O1884" s="21"/>
      <c r="P1884" s="40"/>
      <c r="Q1884" s="45"/>
      <c r="R1884" s="41"/>
    </row>
    <row r="1885" spans="14:18" x14ac:dyDescent="0.25">
      <c r="N1885" s="21"/>
      <c r="O1885" s="21"/>
      <c r="P1885" s="40"/>
      <c r="Q1885" s="45"/>
      <c r="R1885" s="41"/>
    </row>
    <row r="1886" spans="14:18" x14ac:dyDescent="0.25">
      <c r="N1886" s="21"/>
      <c r="O1886" s="21"/>
      <c r="P1886" s="40"/>
      <c r="Q1886" s="45"/>
      <c r="R1886" s="41"/>
    </row>
    <row r="1887" spans="14:18" x14ac:dyDescent="0.25">
      <c r="N1887" s="21"/>
      <c r="O1887" s="21"/>
      <c r="P1887" s="40"/>
      <c r="Q1887" s="45"/>
      <c r="R1887" s="41"/>
    </row>
    <row r="1888" spans="14:18" x14ac:dyDescent="0.25">
      <c r="N1888" s="21"/>
      <c r="O1888" s="21"/>
      <c r="P1888" s="40"/>
      <c r="Q1888" s="45"/>
      <c r="R1888" s="41"/>
    </row>
    <row r="1889" spans="14:18" x14ac:dyDescent="0.25">
      <c r="N1889" s="21"/>
      <c r="O1889" s="21"/>
      <c r="P1889" s="40"/>
      <c r="Q1889" s="45"/>
      <c r="R1889" s="41"/>
    </row>
    <row r="1890" spans="14:18" x14ac:dyDescent="0.25">
      <c r="N1890" s="21"/>
      <c r="O1890" s="21"/>
      <c r="P1890" s="40"/>
      <c r="Q1890" s="45"/>
      <c r="R1890" s="41"/>
    </row>
    <row r="1891" spans="14:18" x14ac:dyDescent="0.25">
      <c r="N1891" s="21"/>
      <c r="O1891" s="21"/>
      <c r="P1891" s="40"/>
      <c r="Q1891" s="45"/>
      <c r="R1891" s="41"/>
    </row>
    <row r="1892" spans="14:18" x14ac:dyDescent="0.25">
      <c r="N1892" s="21"/>
      <c r="O1892" s="21"/>
      <c r="P1892" s="40"/>
      <c r="Q1892" s="45"/>
      <c r="R1892" s="41"/>
    </row>
    <row r="1893" spans="14:18" x14ac:dyDescent="0.25">
      <c r="N1893" s="21"/>
      <c r="O1893" s="21"/>
      <c r="P1893" s="40"/>
      <c r="Q1893" s="45"/>
      <c r="R1893" s="41"/>
    </row>
    <row r="1894" spans="14:18" x14ac:dyDescent="0.25">
      <c r="N1894" s="21"/>
      <c r="O1894" s="21"/>
      <c r="P1894" s="40"/>
      <c r="Q1894" s="45"/>
      <c r="R1894" s="41"/>
    </row>
    <row r="1895" spans="14:18" x14ac:dyDescent="0.25">
      <c r="N1895" s="21"/>
      <c r="O1895" s="21"/>
      <c r="P1895" s="40"/>
      <c r="Q1895" s="45"/>
      <c r="R1895" s="41"/>
    </row>
    <row r="1896" spans="14:18" x14ac:dyDescent="0.25">
      <c r="N1896" s="21"/>
      <c r="O1896" s="21"/>
      <c r="P1896" s="40"/>
      <c r="Q1896" s="45"/>
      <c r="R1896" s="41"/>
    </row>
    <row r="1897" spans="14:18" x14ac:dyDescent="0.25">
      <c r="N1897" s="21"/>
      <c r="O1897" s="21"/>
      <c r="P1897" s="40"/>
      <c r="Q1897" s="45"/>
      <c r="R1897" s="41"/>
    </row>
    <row r="1898" spans="14:18" x14ac:dyDescent="0.25">
      <c r="N1898" s="21"/>
      <c r="O1898" s="21"/>
      <c r="P1898" s="40"/>
      <c r="Q1898" s="45"/>
      <c r="R1898" s="41"/>
    </row>
    <row r="1899" spans="14:18" x14ac:dyDescent="0.25">
      <c r="N1899" s="21"/>
      <c r="O1899" s="21"/>
      <c r="P1899" s="40"/>
      <c r="Q1899" s="45"/>
      <c r="R1899" s="41"/>
    </row>
    <row r="1900" spans="14:18" x14ac:dyDescent="0.25">
      <c r="N1900" s="21"/>
      <c r="O1900" s="21"/>
      <c r="P1900" s="40"/>
      <c r="Q1900" s="45"/>
      <c r="R1900" s="41"/>
    </row>
    <row r="1901" spans="14:18" x14ac:dyDescent="0.25">
      <c r="N1901" s="21"/>
      <c r="O1901" s="21"/>
      <c r="P1901" s="40"/>
      <c r="Q1901" s="45"/>
      <c r="R1901" s="41"/>
    </row>
    <row r="1902" spans="14:18" x14ac:dyDescent="0.25">
      <c r="N1902" s="21"/>
      <c r="O1902" s="21"/>
      <c r="P1902" s="40"/>
      <c r="Q1902" s="45"/>
      <c r="R1902" s="41"/>
    </row>
    <row r="1903" spans="14:18" x14ac:dyDescent="0.25">
      <c r="N1903" s="21"/>
      <c r="O1903" s="21"/>
      <c r="P1903" s="40"/>
      <c r="Q1903" s="45"/>
      <c r="R1903" s="41"/>
    </row>
    <row r="1904" spans="14:18" x14ac:dyDescent="0.25">
      <c r="N1904" s="21"/>
      <c r="O1904" s="21"/>
      <c r="P1904" s="40"/>
      <c r="Q1904" s="45"/>
      <c r="R1904" s="41"/>
    </row>
    <row r="1905" spans="14:18" x14ac:dyDescent="0.25">
      <c r="N1905" s="21"/>
      <c r="O1905" s="21"/>
      <c r="P1905" s="40"/>
      <c r="Q1905" s="45"/>
      <c r="R1905" s="41"/>
    </row>
    <row r="1906" spans="14:18" x14ac:dyDescent="0.25">
      <c r="N1906" s="21"/>
      <c r="O1906" s="21"/>
      <c r="P1906" s="40"/>
      <c r="Q1906" s="45"/>
      <c r="R1906" s="41"/>
    </row>
    <row r="1907" spans="14:18" x14ac:dyDescent="0.25">
      <c r="N1907" s="21"/>
      <c r="O1907" s="21"/>
      <c r="P1907" s="40"/>
      <c r="Q1907" s="45"/>
      <c r="R1907" s="41"/>
    </row>
    <row r="1908" spans="14:18" x14ac:dyDescent="0.25">
      <c r="N1908" s="21"/>
      <c r="O1908" s="21"/>
      <c r="P1908" s="40"/>
      <c r="Q1908" s="45"/>
      <c r="R1908" s="41"/>
    </row>
    <row r="1909" spans="14:18" x14ac:dyDescent="0.25">
      <c r="N1909" s="21"/>
      <c r="O1909" s="21"/>
      <c r="P1909" s="40"/>
      <c r="Q1909" s="45"/>
      <c r="R1909" s="41"/>
    </row>
    <row r="1910" spans="14:18" x14ac:dyDescent="0.25">
      <c r="N1910" s="21"/>
      <c r="O1910" s="21"/>
      <c r="P1910" s="40"/>
      <c r="Q1910" s="45"/>
      <c r="R1910" s="41"/>
    </row>
    <row r="1911" spans="14:18" x14ac:dyDescent="0.25">
      <c r="N1911" s="21"/>
      <c r="O1911" s="21"/>
      <c r="P1911" s="40"/>
      <c r="Q1911" s="45"/>
      <c r="R1911" s="41"/>
    </row>
    <row r="1912" spans="14:18" x14ac:dyDescent="0.25">
      <c r="N1912" s="21"/>
      <c r="O1912" s="21"/>
      <c r="P1912" s="40"/>
      <c r="Q1912" s="45"/>
      <c r="R1912" s="41"/>
    </row>
    <row r="1913" spans="14:18" x14ac:dyDescent="0.25">
      <c r="N1913" s="21"/>
      <c r="O1913" s="21"/>
      <c r="P1913" s="40"/>
      <c r="Q1913" s="45"/>
      <c r="R1913" s="41"/>
    </row>
    <row r="1914" spans="14:18" x14ac:dyDescent="0.25">
      <c r="N1914" s="21"/>
      <c r="O1914" s="21"/>
      <c r="P1914" s="40"/>
      <c r="Q1914" s="45"/>
      <c r="R1914" s="41"/>
    </row>
    <row r="1915" spans="14:18" x14ac:dyDescent="0.25">
      <c r="N1915" s="21"/>
      <c r="O1915" s="21"/>
      <c r="P1915" s="40"/>
      <c r="Q1915" s="45"/>
      <c r="R1915" s="41"/>
    </row>
    <row r="1916" spans="14:18" x14ac:dyDescent="0.25">
      <c r="N1916" s="21"/>
      <c r="O1916" s="21"/>
      <c r="P1916" s="40"/>
      <c r="Q1916" s="45"/>
      <c r="R1916" s="41"/>
    </row>
    <row r="1917" spans="14:18" x14ac:dyDescent="0.25">
      <c r="N1917" s="21"/>
      <c r="O1917" s="21"/>
      <c r="P1917" s="40"/>
      <c r="Q1917" s="45"/>
      <c r="R1917" s="41"/>
    </row>
    <row r="1918" spans="14:18" x14ac:dyDescent="0.25">
      <c r="N1918" s="21"/>
      <c r="O1918" s="21"/>
      <c r="P1918" s="40"/>
      <c r="Q1918" s="45"/>
      <c r="R1918" s="41"/>
    </row>
    <row r="1919" spans="14:18" x14ac:dyDescent="0.25">
      <c r="N1919" s="21"/>
      <c r="O1919" s="21"/>
      <c r="P1919" s="40"/>
      <c r="Q1919" s="45"/>
      <c r="R1919" s="41"/>
    </row>
    <row r="1920" spans="14:18" x14ac:dyDescent="0.25">
      <c r="N1920" s="21"/>
      <c r="O1920" s="21"/>
      <c r="P1920" s="40"/>
      <c r="Q1920" s="45"/>
      <c r="R1920" s="41"/>
    </row>
    <row r="1921" spans="14:18" x14ac:dyDescent="0.25">
      <c r="N1921" s="21"/>
      <c r="O1921" s="21"/>
      <c r="P1921" s="40"/>
      <c r="Q1921" s="45"/>
      <c r="R1921" s="41"/>
    </row>
    <row r="1922" spans="14:18" x14ac:dyDescent="0.25">
      <c r="N1922" s="21"/>
      <c r="O1922" s="21"/>
      <c r="P1922" s="40"/>
      <c r="Q1922" s="45"/>
      <c r="R1922" s="41"/>
    </row>
    <row r="1923" spans="14:18" x14ac:dyDescent="0.25">
      <c r="N1923" s="21"/>
      <c r="O1923" s="21"/>
      <c r="P1923" s="40"/>
      <c r="Q1923" s="45"/>
      <c r="R1923" s="41"/>
    </row>
    <row r="1924" spans="14:18" x14ac:dyDescent="0.25">
      <c r="N1924" s="21"/>
      <c r="O1924" s="21"/>
      <c r="P1924" s="40"/>
      <c r="Q1924" s="45"/>
      <c r="R1924" s="41"/>
    </row>
    <row r="1925" spans="14:18" x14ac:dyDescent="0.25">
      <c r="N1925" s="21"/>
      <c r="O1925" s="21"/>
      <c r="P1925" s="40"/>
      <c r="Q1925" s="45"/>
      <c r="R1925" s="41"/>
    </row>
    <row r="1926" spans="14:18" x14ac:dyDescent="0.25">
      <c r="N1926" s="21"/>
      <c r="O1926" s="21"/>
      <c r="P1926" s="40"/>
      <c r="Q1926" s="45"/>
      <c r="R1926" s="41"/>
    </row>
    <row r="1927" spans="14:18" x14ac:dyDescent="0.25">
      <c r="N1927" s="21"/>
      <c r="O1927" s="21"/>
      <c r="P1927" s="40"/>
      <c r="Q1927" s="45"/>
      <c r="R1927" s="41"/>
    </row>
    <row r="1928" spans="14:18" x14ac:dyDescent="0.25">
      <c r="N1928" s="21"/>
      <c r="O1928" s="21"/>
      <c r="P1928" s="40"/>
      <c r="Q1928" s="45"/>
      <c r="R1928" s="41"/>
    </row>
    <row r="1929" spans="14:18" x14ac:dyDescent="0.25">
      <c r="N1929" s="21"/>
      <c r="O1929" s="21"/>
      <c r="P1929" s="40"/>
      <c r="Q1929" s="45"/>
      <c r="R1929" s="41"/>
    </row>
    <row r="1930" spans="14:18" x14ac:dyDescent="0.25">
      <c r="N1930" s="21"/>
      <c r="O1930" s="21"/>
      <c r="P1930" s="40"/>
      <c r="Q1930" s="45"/>
      <c r="R1930" s="41"/>
    </row>
    <row r="1931" spans="14:18" x14ac:dyDescent="0.25">
      <c r="N1931" s="21"/>
      <c r="O1931" s="21"/>
      <c r="P1931" s="40"/>
      <c r="Q1931" s="45"/>
      <c r="R1931" s="41"/>
    </row>
    <row r="1932" spans="14:18" x14ac:dyDescent="0.25">
      <c r="N1932" s="21"/>
      <c r="O1932" s="21"/>
      <c r="P1932" s="40"/>
      <c r="Q1932" s="45"/>
      <c r="R1932" s="41"/>
    </row>
    <row r="1933" spans="14:18" x14ac:dyDescent="0.25">
      <c r="N1933" s="21"/>
      <c r="O1933" s="21"/>
      <c r="P1933" s="40"/>
      <c r="Q1933" s="45"/>
      <c r="R1933" s="41"/>
    </row>
    <row r="1934" spans="14:18" x14ac:dyDescent="0.25">
      <c r="N1934" s="21"/>
      <c r="O1934" s="21"/>
      <c r="P1934" s="40"/>
      <c r="Q1934" s="45"/>
      <c r="R1934" s="41"/>
    </row>
    <row r="1935" spans="14:18" x14ac:dyDescent="0.25">
      <c r="N1935" s="21"/>
      <c r="O1935" s="21"/>
      <c r="P1935" s="40"/>
      <c r="Q1935" s="45"/>
      <c r="R1935" s="41"/>
    </row>
    <row r="1936" spans="14:18" x14ac:dyDescent="0.25">
      <c r="N1936" s="21"/>
      <c r="O1936" s="21"/>
      <c r="P1936" s="40"/>
      <c r="Q1936" s="45"/>
      <c r="R1936" s="41"/>
    </row>
    <row r="1937" spans="14:18" x14ac:dyDescent="0.25">
      <c r="N1937" s="21"/>
      <c r="O1937" s="21"/>
      <c r="P1937" s="40"/>
      <c r="Q1937" s="45"/>
      <c r="R1937" s="41"/>
    </row>
    <row r="1938" spans="14:18" x14ac:dyDescent="0.25">
      <c r="N1938" s="21"/>
      <c r="O1938" s="21"/>
      <c r="P1938" s="40"/>
      <c r="Q1938" s="45"/>
      <c r="R1938" s="41"/>
    </row>
    <row r="1939" spans="14:18" x14ac:dyDescent="0.25">
      <c r="N1939" s="21"/>
      <c r="O1939" s="21"/>
      <c r="P1939" s="40"/>
      <c r="Q1939" s="45"/>
      <c r="R1939" s="41"/>
    </row>
    <row r="1940" spans="14:18" x14ac:dyDescent="0.25">
      <c r="N1940" s="21"/>
      <c r="O1940" s="21"/>
      <c r="P1940" s="40"/>
      <c r="Q1940" s="45"/>
      <c r="R1940" s="41"/>
    </row>
    <row r="1941" spans="14:18" x14ac:dyDescent="0.25">
      <c r="N1941" s="21"/>
      <c r="O1941" s="21"/>
      <c r="P1941" s="40"/>
      <c r="Q1941" s="45"/>
      <c r="R1941" s="41"/>
    </row>
    <row r="1942" spans="14:18" x14ac:dyDescent="0.25">
      <c r="N1942" s="21"/>
      <c r="O1942" s="21"/>
      <c r="P1942" s="40"/>
      <c r="Q1942" s="45"/>
      <c r="R1942" s="41"/>
    </row>
    <row r="1943" spans="14:18" x14ac:dyDescent="0.25">
      <c r="N1943" s="21"/>
      <c r="O1943" s="21"/>
      <c r="P1943" s="40"/>
      <c r="Q1943" s="45"/>
      <c r="R1943" s="41"/>
    </row>
    <row r="1944" spans="14:18" x14ac:dyDescent="0.25">
      <c r="N1944" s="21"/>
      <c r="O1944" s="21"/>
      <c r="P1944" s="40"/>
      <c r="Q1944" s="45"/>
      <c r="R1944" s="41"/>
    </row>
    <row r="1945" spans="14:18" x14ac:dyDescent="0.25">
      <c r="N1945" s="21"/>
      <c r="O1945" s="21"/>
      <c r="P1945" s="40"/>
      <c r="Q1945" s="45"/>
      <c r="R1945" s="41"/>
    </row>
    <row r="1946" spans="14:18" x14ac:dyDescent="0.25">
      <c r="N1946" s="21"/>
      <c r="O1946" s="21"/>
      <c r="P1946" s="40"/>
      <c r="Q1946" s="45"/>
      <c r="R1946" s="41"/>
    </row>
    <row r="1947" spans="14:18" x14ac:dyDescent="0.25">
      <c r="N1947" s="21"/>
      <c r="O1947" s="21"/>
      <c r="P1947" s="40"/>
      <c r="Q1947" s="45"/>
      <c r="R1947" s="41"/>
    </row>
    <row r="1948" spans="14:18" x14ac:dyDescent="0.25">
      <c r="N1948" s="21"/>
      <c r="O1948" s="21"/>
      <c r="P1948" s="40"/>
      <c r="Q1948" s="45"/>
      <c r="R1948" s="41"/>
    </row>
    <row r="1949" spans="14:18" x14ac:dyDescent="0.25">
      <c r="N1949" s="21"/>
      <c r="O1949" s="21"/>
      <c r="P1949" s="40"/>
      <c r="Q1949" s="45"/>
      <c r="R1949" s="41"/>
    </row>
    <row r="1950" spans="14:18" x14ac:dyDescent="0.25">
      <c r="N1950" s="21"/>
      <c r="O1950" s="21"/>
      <c r="P1950" s="40"/>
      <c r="Q1950" s="45"/>
      <c r="R1950" s="41"/>
    </row>
    <row r="1951" spans="14:18" x14ac:dyDescent="0.25">
      <c r="N1951" s="21"/>
      <c r="O1951" s="21"/>
      <c r="P1951" s="40"/>
      <c r="Q1951" s="45"/>
      <c r="R1951" s="41"/>
    </row>
    <row r="1952" spans="14:18" x14ac:dyDescent="0.25">
      <c r="N1952" s="21"/>
      <c r="O1952" s="21"/>
      <c r="P1952" s="40"/>
      <c r="Q1952" s="45"/>
      <c r="R1952" s="41"/>
    </row>
    <row r="1953" spans="14:18" x14ac:dyDescent="0.25">
      <c r="N1953" s="21"/>
      <c r="O1953" s="21"/>
      <c r="P1953" s="40"/>
      <c r="Q1953" s="45"/>
      <c r="R1953" s="41"/>
    </row>
    <row r="1954" spans="14:18" x14ac:dyDescent="0.25">
      <c r="N1954" s="21"/>
      <c r="O1954" s="21"/>
      <c r="P1954" s="40"/>
      <c r="Q1954" s="45"/>
      <c r="R1954" s="41"/>
    </row>
    <row r="1955" spans="14:18" x14ac:dyDescent="0.25">
      <c r="N1955" s="21"/>
      <c r="O1955" s="21"/>
      <c r="P1955" s="40"/>
      <c r="Q1955" s="45"/>
      <c r="R1955" s="41"/>
    </row>
    <row r="1956" spans="14:18" x14ac:dyDescent="0.25">
      <c r="N1956" s="21"/>
      <c r="O1956" s="21"/>
      <c r="P1956" s="40"/>
      <c r="Q1956" s="45"/>
      <c r="R1956" s="41"/>
    </row>
    <row r="1957" spans="14:18" x14ac:dyDescent="0.25">
      <c r="N1957" s="21"/>
      <c r="O1957" s="21"/>
      <c r="P1957" s="40"/>
      <c r="Q1957" s="45"/>
      <c r="R1957" s="41"/>
    </row>
    <row r="1958" spans="14:18" x14ac:dyDescent="0.25">
      <c r="N1958" s="21"/>
      <c r="O1958" s="21"/>
      <c r="P1958" s="40"/>
      <c r="Q1958" s="45"/>
      <c r="R1958" s="41"/>
    </row>
    <row r="1959" spans="14:18" x14ac:dyDescent="0.25">
      <c r="N1959" s="21"/>
      <c r="O1959" s="21"/>
      <c r="P1959" s="40"/>
      <c r="Q1959" s="45"/>
      <c r="R1959" s="41"/>
    </row>
    <row r="1960" spans="14:18" x14ac:dyDescent="0.25">
      <c r="N1960" s="21"/>
      <c r="O1960" s="21"/>
      <c r="P1960" s="40"/>
      <c r="Q1960" s="45"/>
      <c r="R1960" s="41"/>
    </row>
    <row r="1961" spans="14:18" x14ac:dyDescent="0.25">
      <c r="N1961" s="21"/>
      <c r="O1961" s="21"/>
      <c r="P1961" s="40"/>
      <c r="Q1961" s="45"/>
      <c r="R1961" s="41"/>
    </row>
    <row r="1962" spans="14:18" x14ac:dyDescent="0.25">
      <c r="N1962" s="21"/>
      <c r="O1962" s="21"/>
      <c r="P1962" s="40"/>
      <c r="Q1962" s="45"/>
      <c r="R1962" s="41"/>
    </row>
    <row r="1963" spans="14:18" x14ac:dyDescent="0.25">
      <c r="N1963" s="21"/>
      <c r="O1963" s="21"/>
      <c r="P1963" s="40"/>
      <c r="Q1963" s="45"/>
      <c r="R1963" s="41"/>
    </row>
    <row r="1964" spans="14:18" x14ac:dyDescent="0.25">
      <c r="N1964" s="21"/>
      <c r="O1964" s="21"/>
      <c r="P1964" s="40"/>
      <c r="Q1964" s="45"/>
      <c r="R1964" s="41"/>
    </row>
    <row r="1965" spans="14:18" x14ac:dyDescent="0.25">
      <c r="N1965" s="21"/>
      <c r="O1965" s="21"/>
      <c r="P1965" s="40"/>
      <c r="Q1965" s="45"/>
      <c r="R1965" s="41"/>
    </row>
    <row r="1966" spans="14:18" x14ac:dyDescent="0.25">
      <c r="N1966" s="21"/>
      <c r="O1966" s="21"/>
      <c r="P1966" s="40"/>
      <c r="Q1966" s="45"/>
      <c r="R1966" s="41"/>
    </row>
    <row r="1967" spans="14:18" x14ac:dyDescent="0.25">
      <c r="N1967" s="21"/>
      <c r="O1967" s="21"/>
      <c r="P1967" s="40"/>
      <c r="Q1967" s="45"/>
      <c r="R1967" s="41"/>
    </row>
    <row r="1968" spans="14:18" x14ac:dyDescent="0.25">
      <c r="N1968" s="21"/>
      <c r="O1968" s="21"/>
      <c r="P1968" s="40"/>
      <c r="Q1968" s="45"/>
      <c r="R1968" s="41"/>
    </row>
    <row r="1969" spans="14:18" x14ac:dyDescent="0.25">
      <c r="N1969" s="21"/>
      <c r="O1969" s="21"/>
      <c r="P1969" s="40"/>
      <c r="Q1969" s="45"/>
      <c r="R1969" s="41"/>
    </row>
    <row r="1970" spans="14:18" x14ac:dyDescent="0.25">
      <c r="N1970" s="21"/>
      <c r="O1970" s="21"/>
      <c r="P1970" s="40"/>
      <c r="Q1970" s="45"/>
      <c r="R1970" s="41"/>
    </row>
    <row r="1971" spans="14:18" x14ac:dyDescent="0.25">
      <c r="N1971" s="21"/>
      <c r="O1971" s="21"/>
      <c r="P1971" s="40"/>
      <c r="Q1971" s="45"/>
      <c r="R1971" s="41"/>
    </row>
    <row r="1972" spans="14:18" x14ac:dyDescent="0.25">
      <c r="N1972" s="21"/>
      <c r="O1972" s="21"/>
      <c r="P1972" s="40"/>
      <c r="Q1972" s="45"/>
      <c r="R1972" s="41"/>
    </row>
    <row r="1973" spans="14:18" x14ac:dyDescent="0.25">
      <c r="N1973" s="21"/>
      <c r="O1973" s="21"/>
      <c r="P1973" s="40"/>
      <c r="Q1973" s="45"/>
      <c r="R1973" s="41"/>
    </row>
    <row r="1974" spans="14:18" x14ac:dyDescent="0.25">
      <c r="N1974" s="21"/>
      <c r="O1974" s="21"/>
      <c r="P1974" s="40"/>
      <c r="Q1974" s="45"/>
      <c r="R1974" s="41"/>
    </row>
    <row r="1975" spans="14:18" x14ac:dyDescent="0.25">
      <c r="N1975" s="21"/>
      <c r="O1975" s="21"/>
      <c r="P1975" s="40"/>
      <c r="Q1975" s="45"/>
      <c r="R1975" s="41"/>
    </row>
    <row r="1976" spans="14:18" x14ac:dyDescent="0.25">
      <c r="N1976" s="21"/>
      <c r="O1976" s="21"/>
      <c r="P1976" s="40"/>
      <c r="Q1976" s="45"/>
      <c r="R1976" s="41"/>
    </row>
    <row r="1977" spans="14:18" x14ac:dyDescent="0.25">
      <c r="N1977" s="21"/>
      <c r="O1977" s="21"/>
      <c r="P1977" s="40"/>
      <c r="Q1977" s="45"/>
      <c r="R1977" s="41"/>
    </row>
    <row r="1978" spans="14:18" x14ac:dyDescent="0.25">
      <c r="N1978" s="21"/>
      <c r="O1978" s="21"/>
      <c r="P1978" s="40"/>
      <c r="Q1978" s="45"/>
      <c r="R1978" s="41"/>
    </row>
    <row r="1979" spans="14:18" x14ac:dyDescent="0.25">
      <c r="N1979" s="21"/>
      <c r="O1979" s="21"/>
      <c r="P1979" s="40"/>
      <c r="Q1979" s="45"/>
      <c r="R1979" s="41"/>
    </row>
    <row r="1980" spans="14:18" x14ac:dyDescent="0.25">
      <c r="N1980" s="21"/>
      <c r="O1980" s="21"/>
      <c r="P1980" s="40"/>
      <c r="Q1980" s="45"/>
      <c r="R1980" s="41"/>
    </row>
    <row r="1981" spans="14:18" x14ac:dyDescent="0.25">
      <c r="N1981" s="21"/>
      <c r="O1981" s="21"/>
      <c r="P1981" s="40"/>
      <c r="Q1981" s="45"/>
      <c r="R1981" s="41"/>
    </row>
    <row r="1982" spans="14:18" x14ac:dyDescent="0.25">
      <c r="N1982" s="21"/>
      <c r="O1982" s="21"/>
      <c r="P1982" s="40"/>
      <c r="Q1982" s="45"/>
      <c r="R1982" s="41"/>
    </row>
    <row r="1983" spans="14:18" x14ac:dyDescent="0.25">
      <c r="N1983" s="21"/>
      <c r="O1983" s="21"/>
      <c r="P1983" s="40"/>
      <c r="Q1983" s="45"/>
      <c r="R1983" s="41"/>
    </row>
    <row r="1984" spans="14:18" x14ac:dyDescent="0.25">
      <c r="N1984" s="21"/>
      <c r="O1984" s="21"/>
      <c r="P1984" s="40"/>
      <c r="Q1984" s="45"/>
      <c r="R1984" s="41"/>
    </row>
    <row r="1985" spans="14:18" x14ac:dyDescent="0.25">
      <c r="N1985" s="21"/>
      <c r="O1985" s="21"/>
      <c r="P1985" s="40"/>
      <c r="Q1985" s="45"/>
      <c r="R1985" s="41"/>
    </row>
    <row r="1986" spans="14:18" x14ac:dyDescent="0.25">
      <c r="N1986" s="21"/>
      <c r="O1986" s="21"/>
      <c r="P1986" s="40"/>
      <c r="Q1986" s="45"/>
      <c r="R1986" s="41"/>
    </row>
    <row r="1987" spans="14:18" x14ac:dyDescent="0.25">
      <c r="N1987" s="21"/>
      <c r="O1987" s="21"/>
      <c r="P1987" s="40"/>
      <c r="Q1987" s="45"/>
      <c r="R1987" s="41"/>
    </row>
    <row r="1988" spans="14:18" x14ac:dyDescent="0.25">
      <c r="N1988" s="21"/>
      <c r="O1988" s="21"/>
      <c r="P1988" s="40"/>
      <c r="Q1988" s="45"/>
      <c r="R1988" s="41"/>
    </row>
    <row r="1989" spans="14:18" x14ac:dyDescent="0.25">
      <c r="N1989" s="21"/>
      <c r="O1989" s="21"/>
      <c r="P1989" s="40"/>
      <c r="Q1989" s="45"/>
      <c r="R1989" s="41"/>
    </row>
    <row r="1990" spans="14:18" x14ac:dyDescent="0.25">
      <c r="N1990" s="21"/>
      <c r="O1990" s="21"/>
      <c r="P1990" s="40"/>
      <c r="Q1990" s="45"/>
      <c r="R1990" s="41"/>
    </row>
    <row r="1991" spans="14:18" x14ac:dyDescent="0.25">
      <c r="N1991" s="21"/>
      <c r="O1991" s="21"/>
      <c r="P1991" s="40"/>
      <c r="Q1991" s="45"/>
      <c r="R1991" s="41"/>
    </row>
    <row r="1992" spans="14:18" x14ac:dyDescent="0.25">
      <c r="N1992" s="21"/>
      <c r="O1992" s="21"/>
      <c r="P1992" s="40"/>
      <c r="Q1992" s="45"/>
      <c r="R1992" s="41"/>
    </row>
    <row r="1993" spans="14:18" x14ac:dyDescent="0.25">
      <c r="N1993" s="21"/>
      <c r="O1993" s="21"/>
      <c r="P1993" s="40"/>
      <c r="Q1993" s="45"/>
      <c r="R1993" s="41"/>
    </row>
    <row r="1994" spans="14:18" x14ac:dyDescent="0.25">
      <c r="N1994" s="21"/>
      <c r="O1994" s="21"/>
      <c r="P1994" s="40"/>
      <c r="Q1994" s="45"/>
      <c r="R1994" s="41"/>
    </row>
    <row r="1995" spans="14:18" x14ac:dyDescent="0.25">
      <c r="N1995" s="21"/>
      <c r="O1995" s="21"/>
      <c r="P1995" s="40"/>
      <c r="Q1995" s="45"/>
      <c r="R1995" s="41"/>
    </row>
    <row r="1996" spans="14:18" x14ac:dyDescent="0.25">
      <c r="N1996" s="21"/>
      <c r="O1996" s="21"/>
      <c r="P1996" s="40"/>
      <c r="Q1996" s="45"/>
      <c r="R1996" s="41"/>
    </row>
    <row r="1997" spans="14:18" x14ac:dyDescent="0.25">
      <c r="N1997" s="21"/>
      <c r="O1997" s="21"/>
      <c r="P1997" s="40"/>
      <c r="Q1997" s="45"/>
      <c r="R1997" s="41"/>
    </row>
    <row r="1998" spans="14:18" x14ac:dyDescent="0.25">
      <c r="N1998" s="21"/>
      <c r="O1998" s="21"/>
      <c r="P1998" s="40"/>
      <c r="Q1998" s="45"/>
      <c r="R1998" s="41"/>
    </row>
    <row r="1999" spans="14:18" x14ac:dyDescent="0.25">
      <c r="N1999" s="21"/>
      <c r="O1999" s="21"/>
      <c r="P1999" s="40"/>
      <c r="Q1999" s="45"/>
      <c r="R1999" s="41"/>
    </row>
    <row r="2000" spans="14:18" x14ac:dyDescent="0.25">
      <c r="N2000" s="21"/>
      <c r="O2000" s="21"/>
      <c r="P2000" s="40"/>
      <c r="Q2000" s="45"/>
      <c r="R2000" s="41"/>
    </row>
    <row r="2001" spans="14:18" x14ac:dyDescent="0.25">
      <c r="N2001" s="21"/>
      <c r="O2001" s="21"/>
      <c r="P2001" s="40"/>
      <c r="Q2001" s="45"/>
      <c r="R2001" s="41"/>
    </row>
    <row r="2002" spans="14:18" x14ac:dyDescent="0.25">
      <c r="N2002" s="21"/>
      <c r="O2002" s="21"/>
      <c r="P2002" s="40"/>
      <c r="Q2002" s="45"/>
      <c r="R2002" s="41"/>
    </row>
    <row r="2003" spans="14:18" x14ac:dyDescent="0.25">
      <c r="N2003" s="21"/>
      <c r="O2003" s="21"/>
      <c r="P2003" s="40"/>
      <c r="Q2003" s="45"/>
      <c r="R2003" s="41"/>
    </row>
    <row r="2004" spans="14:18" x14ac:dyDescent="0.25">
      <c r="N2004" s="21"/>
      <c r="O2004" s="21"/>
      <c r="P2004" s="40"/>
      <c r="Q2004" s="45"/>
      <c r="R2004" s="41"/>
    </row>
    <row r="2005" spans="14:18" x14ac:dyDescent="0.25">
      <c r="N2005" s="21"/>
      <c r="O2005" s="21"/>
      <c r="P2005" s="40"/>
      <c r="Q2005" s="45"/>
      <c r="R2005" s="41"/>
    </row>
    <row r="2006" spans="14:18" x14ac:dyDescent="0.25">
      <c r="N2006" s="21"/>
      <c r="O2006" s="21"/>
      <c r="P2006" s="40"/>
      <c r="Q2006" s="45"/>
      <c r="R2006" s="41"/>
    </row>
    <row r="2007" spans="14:18" x14ac:dyDescent="0.25">
      <c r="N2007" s="21"/>
      <c r="O2007" s="21"/>
      <c r="P2007" s="40"/>
      <c r="Q2007" s="45"/>
      <c r="R2007" s="41"/>
    </row>
    <row r="2008" spans="14:18" x14ac:dyDescent="0.25">
      <c r="N2008" s="21"/>
      <c r="O2008" s="21"/>
      <c r="P2008" s="40"/>
      <c r="Q2008" s="45"/>
      <c r="R2008" s="41"/>
    </row>
    <row r="2009" spans="14:18" x14ac:dyDescent="0.25">
      <c r="N2009" s="21"/>
      <c r="O2009" s="21"/>
      <c r="P2009" s="40"/>
      <c r="Q2009" s="45"/>
      <c r="R2009" s="41"/>
    </row>
    <row r="2010" spans="14:18" x14ac:dyDescent="0.25">
      <c r="N2010" s="21"/>
      <c r="O2010" s="21"/>
      <c r="P2010" s="40"/>
      <c r="Q2010" s="45"/>
      <c r="R2010" s="41"/>
    </row>
    <row r="2011" spans="14:18" x14ac:dyDescent="0.25">
      <c r="N2011" s="21"/>
      <c r="O2011" s="21"/>
      <c r="P2011" s="40"/>
      <c r="Q2011" s="45"/>
      <c r="R2011" s="41"/>
    </row>
    <row r="2012" spans="14:18" x14ac:dyDescent="0.25">
      <c r="N2012" s="21"/>
      <c r="O2012" s="21"/>
      <c r="P2012" s="40"/>
      <c r="Q2012" s="45"/>
      <c r="R2012" s="41"/>
    </row>
    <row r="2013" spans="14:18" x14ac:dyDescent="0.25">
      <c r="N2013" s="21"/>
      <c r="O2013" s="21"/>
      <c r="P2013" s="40"/>
      <c r="Q2013" s="45"/>
      <c r="R2013" s="41"/>
    </row>
    <row r="2014" spans="14:18" x14ac:dyDescent="0.25">
      <c r="N2014" s="21"/>
      <c r="O2014" s="21"/>
      <c r="P2014" s="40"/>
      <c r="Q2014" s="45"/>
      <c r="R2014" s="41"/>
    </row>
    <row r="2015" spans="14:18" x14ac:dyDescent="0.25">
      <c r="N2015" s="21"/>
      <c r="O2015" s="21"/>
      <c r="P2015" s="40"/>
      <c r="Q2015" s="45"/>
      <c r="R2015" s="41"/>
    </row>
    <row r="2016" spans="14:18" x14ac:dyDescent="0.25">
      <c r="N2016" s="21"/>
      <c r="O2016" s="21"/>
      <c r="P2016" s="40"/>
      <c r="Q2016" s="45"/>
      <c r="R2016" s="41"/>
    </row>
    <row r="2017" spans="14:18" x14ac:dyDescent="0.25">
      <c r="N2017" s="21"/>
      <c r="O2017" s="21"/>
      <c r="P2017" s="40"/>
      <c r="Q2017" s="45"/>
      <c r="R2017" s="41"/>
    </row>
    <row r="2018" spans="14:18" x14ac:dyDescent="0.25">
      <c r="N2018" s="21"/>
      <c r="O2018" s="21"/>
      <c r="P2018" s="40"/>
      <c r="Q2018" s="45"/>
      <c r="R2018" s="41"/>
    </row>
    <row r="2019" spans="14:18" x14ac:dyDescent="0.25">
      <c r="N2019" s="21"/>
      <c r="O2019" s="21"/>
      <c r="P2019" s="40"/>
      <c r="Q2019" s="45"/>
      <c r="R2019" s="41"/>
    </row>
    <row r="2020" spans="14:18" x14ac:dyDescent="0.25">
      <c r="N2020" s="21"/>
      <c r="O2020" s="21"/>
      <c r="P2020" s="40"/>
      <c r="Q2020" s="45"/>
      <c r="R2020" s="41"/>
    </row>
    <row r="2021" spans="14:18" x14ac:dyDescent="0.25">
      <c r="N2021" s="21"/>
      <c r="O2021" s="21"/>
      <c r="P2021" s="40"/>
      <c r="Q2021" s="45"/>
      <c r="R2021" s="41"/>
    </row>
    <row r="2022" spans="14:18" x14ac:dyDescent="0.25">
      <c r="N2022" s="21"/>
      <c r="O2022" s="21"/>
      <c r="P2022" s="40"/>
      <c r="Q2022" s="45"/>
      <c r="R2022" s="41"/>
    </row>
    <row r="2023" spans="14:18" x14ac:dyDescent="0.25">
      <c r="N2023" s="21"/>
      <c r="O2023" s="21"/>
      <c r="P2023" s="40"/>
      <c r="Q2023" s="45"/>
      <c r="R2023" s="41"/>
    </row>
    <row r="2024" spans="14:18" x14ac:dyDescent="0.25">
      <c r="N2024" s="21"/>
      <c r="O2024" s="21"/>
      <c r="P2024" s="40"/>
      <c r="Q2024" s="45"/>
      <c r="R2024" s="41"/>
    </row>
    <row r="2025" spans="14:18" x14ac:dyDescent="0.25">
      <c r="N2025" s="21"/>
      <c r="O2025" s="21"/>
      <c r="P2025" s="40"/>
      <c r="Q2025" s="45"/>
      <c r="R2025" s="41"/>
    </row>
    <row r="2026" spans="14:18" x14ac:dyDescent="0.25">
      <c r="N2026" s="21"/>
      <c r="O2026" s="21"/>
      <c r="P2026" s="40"/>
      <c r="Q2026" s="45"/>
      <c r="R2026" s="41"/>
    </row>
    <row r="2027" spans="14:18" x14ac:dyDescent="0.25">
      <c r="N2027" s="21"/>
      <c r="O2027" s="21"/>
      <c r="P2027" s="40"/>
      <c r="Q2027" s="45"/>
      <c r="R2027" s="41"/>
    </row>
    <row r="2028" spans="14:18" x14ac:dyDescent="0.25">
      <c r="N2028" s="21"/>
      <c r="O2028" s="21"/>
      <c r="P2028" s="40"/>
      <c r="Q2028" s="45"/>
      <c r="R2028" s="41"/>
    </row>
    <row r="2029" spans="14:18" x14ac:dyDescent="0.25">
      <c r="N2029" s="21"/>
      <c r="O2029" s="21"/>
      <c r="P2029" s="40"/>
      <c r="Q2029" s="45"/>
      <c r="R2029" s="41"/>
    </row>
    <row r="2030" spans="14:18" x14ac:dyDescent="0.25">
      <c r="N2030" s="21"/>
      <c r="O2030" s="21"/>
      <c r="P2030" s="40"/>
      <c r="Q2030" s="45"/>
      <c r="R2030" s="41"/>
    </row>
    <row r="2031" spans="14:18" x14ac:dyDescent="0.25">
      <c r="N2031" s="21"/>
      <c r="O2031" s="21"/>
      <c r="P2031" s="40"/>
      <c r="Q2031" s="45"/>
      <c r="R2031" s="41"/>
    </row>
    <row r="2032" spans="14:18" x14ac:dyDescent="0.25">
      <c r="N2032" s="21"/>
      <c r="O2032" s="21"/>
      <c r="P2032" s="40"/>
      <c r="Q2032" s="45"/>
      <c r="R2032" s="41"/>
    </row>
    <row r="2033" spans="14:18" x14ac:dyDescent="0.25">
      <c r="N2033" s="21"/>
      <c r="O2033" s="21"/>
      <c r="P2033" s="40"/>
      <c r="Q2033" s="45"/>
      <c r="R2033" s="41"/>
    </row>
    <row r="2034" spans="14:18" x14ac:dyDescent="0.25">
      <c r="N2034" s="21"/>
      <c r="O2034" s="21"/>
      <c r="P2034" s="40"/>
      <c r="Q2034" s="45"/>
      <c r="R2034" s="41"/>
    </row>
    <row r="2035" spans="14:18" x14ac:dyDescent="0.25">
      <c r="N2035" s="21"/>
      <c r="O2035" s="21"/>
      <c r="P2035" s="40"/>
      <c r="Q2035" s="45"/>
      <c r="R2035" s="41"/>
    </row>
    <row r="2036" spans="14:18" x14ac:dyDescent="0.25">
      <c r="N2036" s="21"/>
      <c r="O2036" s="21"/>
      <c r="P2036" s="40"/>
      <c r="Q2036" s="45"/>
      <c r="R2036" s="41"/>
    </row>
    <row r="2037" spans="14:18" x14ac:dyDescent="0.25">
      <c r="N2037" s="21"/>
      <c r="O2037" s="21"/>
      <c r="P2037" s="40"/>
      <c r="Q2037" s="45"/>
      <c r="R2037" s="41"/>
    </row>
    <row r="2038" spans="14:18" x14ac:dyDescent="0.25">
      <c r="N2038" s="21"/>
      <c r="O2038" s="21"/>
      <c r="P2038" s="40"/>
      <c r="Q2038" s="45"/>
      <c r="R2038" s="41"/>
    </row>
    <row r="2039" spans="14:18" x14ac:dyDescent="0.25">
      <c r="N2039" s="21"/>
      <c r="O2039" s="21"/>
      <c r="P2039" s="40"/>
      <c r="Q2039" s="45"/>
      <c r="R2039" s="41"/>
    </row>
    <row r="2040" spans="14:18" x14ac:dyDescent="0.25">
      <c r="N2040" s="21"/>
      <c r="O2040" s="21"/>
      <c r="P2040" s="40"/>
      <c r="Q2040" s="45"/>
      <c r="R2040" s="41"/>
    </row>
    <row r="2041" spans="14:18" x14ac:dyDescent="0.25">
      <c r="N2041" s="21"/>
      <c r="O2041" s="21"/>
      <c r="P2041" s="40"/>
      <c r="Q2041" s="45"/>
      <c r="R2041" s="41"/>
    </row>
    <row r="2042" spans="14:18" x14ac:dyDescent="0.25">
      <c r="N2042" s="21"/>
      <c r="O2042" s="21"/>
      <c r="P2042" s="40"/>
      <c r="Q2042" s="45"/>
      <c r="R2042" s="41"/>
    </row>
    <row r="2043" spans="14:18" x14ac:dyDescent="0.25">
      <c r="N2043" s="21"/>
      <c r="O2043" s="21"/>
      <c r="P2043" s="40"/>
      <c r="Q2043" s="45"/>
      <c r="R2043" s="41"/>
    </row>
    <row r="2044" spans="14:18" x14ac:dyDescent="0.25">
      <c r="N2044" s="21"/>
      <c r="O2044" s="21"/>
      <c r="P2044" s="40"/>
      <c r="Q2044" s="45"/>
      <c r="R2044" s="41"/>
    </row>
    <row r="2045" spans="14:18" x14ac:dyDescent="0.25">
      <c r="N2045" s="21"/>
      <c r="O2045" s="21"/>
      <c r="P2045" s="40"/>
      <c r="Q2045" s="45"/>
      <c r="R2045" s="41"/>
    </row>
    <row r="2046" spans="14:18" x14ac:dyDescent="0.25">
      <c r="N2046" s="21"/>
      <c r="O2046" s="21"/>
      <c r="P2046" s="40"/>
      <c r="Q2046" s="45"/>
      <c r="R2046" s="41"/>
    </row>
    <row r="2047" spans="14:18" x14ac:dyDescent="0.25">
      <c r="N2047" s="21"/>
      <c r="O2047" s="21"/>
      <c r="P2047" s="40"/>
      <c r="Q2047" s="45"/>
      <c r="R2047" s="41"/>
    </row>
    <row r="2048" spans="14:18" x14ac:dyDescent="0.25">
      <c r="N2048" s="21"/>
      <c r="O2048" s="21"/>
      <c r="P2048" s="40"/>
      <c r="Q2048" s="45"/>
      <c r="R2048" s="41"/>
    </row>
    <row r="2049" spans="14:18" x14ac:dyDescent="0.25">
      <c r="N2049" s="21"/>
      <c r="O2049" s="21"/>
      <c r="P2049" s="40"/>
      <c r="Q2049" s="45"/>
      <c r="R2049" s="41"/>
    </row>
    <row r="2050" spans="14:18" x14ac:dyDescent="0.25">
      <c r="N2050" s="21"/>
      <c r="O2050" s="21"/>
      <c r="P2050" s="40"/>
      <c r="Q2050" s="45"/>
      <c r="R2050" s="41"/>
    </row>
    <row r="2051" spans="14:18" x14ac:dyDescent="0.25">
      <c r="N2051" s="21"/>
      <c r="O2051" s="21"/>
      <c r="P2051" s="40"/>
      <c r="Q2051" s="45"/>
      <c r="R2051" s="41"/>
    </row>
    <row r="2052" spans="14:18" x14ac:dyDescent="0.25">
      <c r="N2052" s="21"/>
      <c r="O2052" s="21"/>
      <c r="P2052" s="40"/>
      <c r="Q2052" s="45"/>
      <c r="R2052" s="41"/>
    </row>
    <row r="2053" spans="14:18" x14ac:dyDescent="0.25">
      <c r="N2053" s="21"/>
      <c r="O2053" s="21"/>
      <c r="P2053" s="40"/>
      <c r="Q2053" s="45"/>
      <c r="R2053" s="41"/>
    </row>
    <row r="2054" spans="14:18" x14ac:dyDescent="0.25">
      <c r="N2054" s="21"/>
      <c r="O2054" s="21"/>
      <c r="P2054" s="40"/>
      <c r="Q2054" s="45"/>
      <c r="R2054" s="41"/>
    </row>
    <row r="2055" spans="14:18" x14ac:dyDescent="0.25">
      <c r="N2055" s="21"/>
      <c r="O2055" s="21"/>
      <c r="P2055" s="40"/>
      <c r="Q2055" s="45"/>
      <c r="R2055" s="41"/>
    </row>
    <row r="2056" spans="14:18" x14ac:dyDescent="0.25">
      <c r="N2056" s="21"/>
      <c r="O2056" s="21"/>
      <c r="P2056" s="40"/>
      <c r="Q2056" s="45"/>
      <c r="R2056" s="41"/>
    </row>
    <row r="2057" spans="14:18" x14ac:dyDescent="0.25">
      <c r="N2057" s="21"/>
      <c r="O2057" s="21"/>
      <c r="P2057" s="40"/>
      <c r="Q2057" s="45"/>
      <c r="R2057" s="41"/>
    </row>
    <row r="2058" spans="14:18" x14ac:dyDescent="0.25">
      <c r="N2058" s="21"/>
      <c r="O2058" s="21"/>
      <c r="P2058" s="40"/>
      <c r="Q2058" s="45"/>
      <c r="R2058" s="41"/>
    </row>
    <row r="2059" spans="14:18" x14ac:dyDescent="0.25">
      <c r="N2059" s="21"/>
      <c r="O2059" s="21"/>
      <c r="P2059" s="40"/>
      <c r="Q2059" s="45"/>
      <c r="R2059" s="41"/>
    </row>
    <row r="2060" spans="14:18" x14ac:dyDescent="0.25">
      <c r="N2060" s="21"/>
      <c r="O2060" s="21"/>
      <c r="P2060" s="40"/>
      <c r="Q2060" s="45"/>
      <c r="R2060" s="41"/>
    </row>
    <row r="2061" spans="14:18" x14ac:dyDescent="0.25">
      <c r="N2061" s="21"/>
      <c r="O2061" s="21"/>
      <c r="P2061" s="40"/>
      <c r="Q2061" s="45"/>
      <c r="R2061" s="41"/>
    </row>
    <row r="2062" spans="14:18" x14ac:dyDescent="0.25">
      <c r="N2062" s="21"/>
      <c r="O2062" s="21"/>
      <c r="P2062" s="40"/>
      <c r="Q2062" s="45"/>
      <c r="R2062" s="41"/>
    </row>
    <row r="2063" spans="14:18" x14ac:dyDescent="0.25">
      <c r="N2063" s="21"/>
      <c r="O2063" s="21"/>
      <c r="P2063" s="40"/>
      <c r="Q2063" s="45"/>
      <c r="R2063" s="41"/>
    </row>
    <row r="2064" spans="14:18" x14ac:dyDescent="0.25">
      <c r="N2064" s="21"/>
      <c r="O2064" s="21"/>
      <c r="P2064" s="40"/>
      <c r="Q2064" s="45"/>
      <c r="R2064" s="41"/>
    </row>
    <row r="2065" spans="14:18" x14ac:dyDescent="0.25">
      <c r="N2065" s="21"/>
      <c r="O2065" s="21"/>
      <c r="P2065" s="40"/>
      <c r="Q2065" s="45"/>
      <c r="R2065" s="41"/>
    </row>
    <row r="2066" spans="14:18" x14ac:dyDescent="0.25">
      <c r="N2066" s="21"/>
      <c r="O2066" s="21"/>
      <c r="P2066" s="40"/>
      <c r="Q2066" s="45"/>
      <c r="R2066" s="41"/>
    </row>
    <row r="2067" spans="14:18" x14ac:dyDescent="0.25">
      <c r="N2067" s="21"/>
      <c r="O2067" s="21"/>
      <c r="P2067" s="40"/>
      <c r="Q2067" s="45"/>
      <c r="R2067" s="41"/>
    </row>
    <row r="2068" spans="14:18" x14ac:dyDescent="0.25">
      <c r="N2068" s="21"/>
      <c r="O2068" s="21"/>
      <c r="P2068" s="40"/>
      <c r="Q2068" s="45"/>
      <c r="R2068" s="41"/>
    </row>
    <row r="2069" spans="14:18" x14ac:dyDescent="0.25">
      <c r="N2069" s="21"/>
      <c r="O2069" s="21"/>
      <c r="P2069" s="40"/>
      <c r="Q2069" s="45"/>
      <c r="R2069" s="41"/>
    </row>
  </sheetData>
  <mergeCells count="3">
    <mergeCell ref="I9:K9"/>
    <mergeCell ref="I10:K10"/>
    <mergeCell ref="K5:L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W30"/>
  <sheetViews>
    <sheetView showGridLines="0" workbookViewId="0">
      <selection activeCell="B23" sqref="B23"/>
    </sheetView>
  </sheetViews>
  <sheetFormatPr baseColWidth="10" defaultRowHeight="15" x14ac:dyDescent="0.25"/>
  <cols>
    <col min="3" max="3" width="17.28515625" customWidth="1"/>
    <col min="4" max="4" width="21.5703125" style="23" customWidth="1"/>
    <col min="5" max="5" width="41.28515625" customWidth="1"/>
    <col min="6" max="6" width="14.7109375" customWidth="1"/>
    <col min="7" max="7" width="25.28515625" customWidth="1"/>
    <col min="8" max="8" width="14.5703125" customWidth="1"/>
    <col min="9" max="9" width="34.85546875" customWidth="1"/>
    <col min="10" max="10" width="22.28515625" customWidth="1"/>
    <col min="16" max="16" width="20.28515625" customWidth="1"/>
    <col min="17" max="17" width="22.140625" customWidth="1"/>
    <col min="18" max="18" width="47.7109375" customWidth="1"/>
    <col min="19" max="19" width="19.85546875" customWidth="1"/>
    <col min="20" max="20" width="26.5703125" customWidth="1"/>
    <col min="21" max="21" width="27.42578125" customWidth="1"/>
    <col min="22" max="22" width="24.85546875" customWidth="1"/>
    <col min="23" max="23" width="22.28515625" customWidth="1"/>
  </cols>
  <sheetData>
    <row r="2" spans="2:23" x14ac:dyDescent="0.25">
      <c r="C2" s="2" t="s">
        <v>1438</v>
      </c>
      <c r="D2" s="2"/>
    </row>
    <row r="3" spans="2:23" x14ac:dyDescent="0.25">
      <c r="C3" s="11" t="s">
        <v>1439</v>
      </c>
      <c r="D3" s="11"/>
    </row>
    <row r="5" spans="2:23" s="23" customFormat="1" x14ac:dyDescent="0.25"/>
    <row r="6" spans="2:23" s="23" customFormat="1" x14ac:dyDescent="0.25"/>
    <row r="7" spans="2:23" s="23" customFormat="1" x14ac:dyDescent="0.25"/>
    <row r="8" spans="2:23" s="23" customFormat="1" x14ac:dyDescent="0.25">
      <c r="B8" s="49" t="s">
        <v>122</v>
      </c>
      <c r="O8" s="49" t="s">
        <v>90</v>
      </c>
    </row>
    <row r="9" spans="2:23" s="23" customFormat="1" x14ac:dyDescent="0.25">
      <c r="B9" s="50" t="s">
        <v>123</v>
      </c>
      <c r="L9" s="69" t="s">
        <v>86</v>
      </c>
      <c r="M9" s="69"/>
      <c r="O9" s="50" t="s">
        <v>91</v>
      </c>
    </row>
    <row r="10" spans="2:23" x14ac:dyDescent="0.25">
      <c r="L10" s="70" t="s">
        <v>87</v>
      </c>
      <c r="M10" s="72"/>
    </row>
    <row r="11" spans="2:23" ht="57" x14ac:dyDescent="0.25">
      <c r="B11" s="6" t="s">
        <v>2</v>
      </c>
      <c r="C11" s="52" t="s">
        <v>98</v>
      </c>
      <c r="D11" s="52" t="s">
        <v>108</v>
      </c>
      <c r="E11" s="52" t="s">
        <v>99</v>
      </c>
      <c r="F11" s="52" t="s">
        <v>100</v>
      </c>
      <c r="G11" s="52" t="s">
        <v>101</v>
      </c>
      <c r="H11" s="6" t="s">
        <v>102</v>
      </c>
      <c r="I11" s="52" t="s">
        <v>112</v>
      </c>
      <c r="J11" s="52" t="s">
        <v>113</v>
      </c>
      <c r="L11" s="31" t="s">
        <v>2</v>
      </c>
      <c r="M11" s="48" t="s">
        <v>88</v>
      </c>
      <c r="O11" s="6" t="s">
        <v>2</v>
      </c>
      <c r="P11" s="52" t="s">
        <v>98</v>
      </c>
      <c r="Q11" s="52" t="s">
        <v>108</v>
      </c>
      <c r="R11" s="52" t="s">
        <v>99</v>
      </c>
      <c r="S11" s="52" t="s">
        <v>100</v>
      </c>
      <c r="T11" s="52" t="s">
        <v>101</v>
      </c>
      <c r="U11" s="6" t="s">
        <v>102</v>
      </c>
      <c r="V11" s="52" t="s">
        <v>116</v>
      </c>
      <c r="W11" s="52" t="s">
        <v>117</v>
      </c>
    </row>
    <row r="12" spans="2:23" ht="45.75" customHeight="1" x14ac:dyDescent="0.25">
      <c r="B12" s="5" t="s">
        <v>3</v>
      </c>
      <c r="C12" s="53" t="s">
        <v>103</v>
      </c>
      <c r="D12" s="53" t="s">
        <v>107</v>
      </c>
      <c r="E12" s="53" t="s">
        <v>4</v>
      </c>
      <c r="F12" s="53" t="s">
        <v>104</v>
      </c>
      <c r="G12" s="53" t="s">
        <v>105</v>
      </c>
      <c r="H12" s="53" t="s">
        <v>106</v>
      </c>
      <c r="I12" s="9" t="s">
        <v>111</v>
      </c>
      <c r="J12" s="9" t="s">
        <v>115</v>
      </c>
      <c r="L12" s="32" t="s">
        <v>3</v>
      </c>
      <c r="M12" s="47" t="s">
        <v>89</v>
      </c>
      <c r="O12" s="5" t="s">
        <v>3</v>
      </c>
      <c r="P12" s="53" t="s">
        <v>103</v>
      </c>
      <c r="Q12" s="53" t="s">
        <v>107</v>
      </c>
      <c r="R12" s="53" t="s">
        <v>4</v>
      </c>
      <c r="S12" s="53" t="s">
        <v>104</v>
      </c>
      <c r="T12" s="53" t="s">
        <v>105</v>
      </c>
      <c r="U12" s="53" t="s">
        <v>106</v>
      </c>
      <c r="V12" s="9" t="s">
        <v>121</v>
      </c>
      <c r="W12" s="9" t="s">
        <v>120</v>
      </c>
    </row>
    <row r="13" spans="2:23" x14ac:dyDescent="0.25">
      <c r="B13" s="10" t="s">
        <v>188</v>
      </c>
      <c r="L13" s="33" t="s">
        <v>188</v>
      </c>
      <c r="O13" s="10" t="s">
        <v>188</v>
      </c>
      <c r="P13" s="23"/>
      <c r="Q13" s="23"/>
      <c r="R13" s="23"/>
      <c r="S13" s="23"/>
      <c r="T13" s="23"/>
      <c r="U13" s="23"/>
      <c r="V13" s="23"/>
      <c r="W13" s="23"/>
    </row>
    <row r="14" spans="2:23" x14ac:dyDescent="0.25">
      <c r="C14" s="54">
        <v>43570</v>
      </c>
      <c r="D14" s="54" t="s">
        <v>430</v>
      </c>
      <c r="E14" s="54" t="s">
        <v>647</v>
      </c>
      <c r="F14" s="54" t="s">
        <v>431</v>
      </c>
      <c r="G14" s="54" t="s">
        <v>1440</v>
      </c>
      <c r="H14" s="54" t="s">
        <v>1441</v>
      </c>
      <c r="I14" s="62">
        <v>5677999228.1599998</v>
      </c>
      <c r="J14" s="62">
        <v>705101362.5</v>
      </c>
      <c r="L14" s="33"/>
      <c r="M14" s="34">
        <v>4.0163000000000002</v>
      </c>
      <c r="O14" s="23"/>
      <c r="P14" s="54">
        <f>C14</f>
        <v>43570</v>
      </c>
      <c r="Q14" s="24" t="s">
        <v>435</v>
      </c>
      <c r="R14" s="24" t="str">
        <f>E14</f>
        <v>CENTAURO</v>
      </c>
      <c r="S14" s="24" t="str">
        <f>F14</f>
        <v>NM</v>
      </c>
      <c r="T14" s="24" t="s">
        <v>1446</v>
      </c>
      <c r="U14" s="24" t="str">
        <f>H14</f>
        <v>BRCNTOACNOR5</v>
      </c>
      <c r="V14" s="41">
        <f>IF(I14="n.d.","n.d.",I14/M14)</f>
        <v>1413738821.3430271</v>
      </c>
      <c r="W14" s="41">
        <f>IF(J14="n.d.","n.d.",J14/M14)</f>
        <v>175559933.89438039</v>
      </c>
    </row>
    <row r="15" spans="2:23" x14ac:dyDescent="0.25">
      <c r="C15" s="54">
        <v>43623</v>
      </c>
      <c r="D15" s="54" t="s">
        <v>430</v>
      </c>
      <c r="E15" s="54" t="s">
        <v>797</v>
      </c>
      <c r="F15" s="54" t="s">
        <v>431</v>
      </c>
      <c r="G15" s="54" t="s">
        <v>1440</v>
      </c>
      <c r="H15" s="54" t="s">
        <v>1442</v>
      </c>
      <c r="I15" s="62">
        <v>25853881382.400002</v>
      </c>
      <c r="J15" s="62">
        <v>3744278776.0000005</v>
      </c>
      <c r="M15" s="34">
        <v>4.0163000000000002</v>
      </c>
      <c r="O15" s="23"/>
      <c r="P15" s="54">
        <f t="shared" ref="P15:P21" si="0">C15</f>
        <v>43623</v>
      </c>
      <c r="Q15" s="24" t="s">
        <v>435</v>
      </c>
      <c r="R15" s="24" t="str">
        <f t="shared" ref="R15:R21" si="1">E15</f>
        <v>NEOENERGIA</v>
      </c>
      <c r="S15" s="24" t="str">
        <f t="shared" ref="S15:S21" si="2">F15</f>
        <v>NM</v>
      </c>
      <c r="T15" s="24" t="s">
        <v>1446</v>
      </c>
      <c r="U15" s="24" t="str">
        <f t="shared" ref="U15:U21" si="3">H15</f>
        <v>BRNEOEACNOR3</v>
      </c>
      <c r="V15" s="41">
        <f t="shared" ref="V15:V21" si="4">IF(I15="n.d.","n.d.",I15/M15)</f>
        <v>6437238598.3118792</v>
      </c>
      <c r="W15" s="41">
        <f t="shared" ref="W15:W21" si="5">IF(J15="n.d.","n.d.",J15/M15)</f>
        <v>932270690.93444216</v>
      </c>
    </row>
    <row r="16" spans="2:23" s="61" customFormat="1" x14ac:dyDescent="0.25">
      <c r="C16" s="54">
        <v>43746</v>
      </c>
      <c r="D16" s="54" t="s">
        <v>430</v>
      </c>
      <c r="E16" s="54" t="s">
        <v>900</v>
      </c>
      <c r="F16" s="54" t="s">
        <v>431</v>
      </c>
      <c r="G16" s="54" t="s">
        <v>1440</v>
      </c>
      <c r="H16" s="54" t="s">
        <v>1443</v>
      </c>
      <c r="I16" s="62">
        <v>5616782946.8199997</v>
      </c>
      <c r="J16" s="62">
        <v>2240849424</v>
      </c>
      <c r="M16" s="34">
        <v>4.0163000000000002</v>
      </c>
      <c r="P16" s="54">
        <f t="shared" si="0"/>
        <v>43746</v>
      </c>
      <c r="Q16" s="24" t="s">
        <v>435</v>
      </c>
      <c r="R16" s="24" t="str">
        <f t="shared" si="1"/>
        <v>VIVARA S.A.</v>
      </c>
      <c r="S16" s="24" t="str">
        <f t="shared" si="2"/>
        <v>NM</v>
      </c>
      <c r="T16" s="24" t="s">
        <v>1446</v>
      </c>
      <c r="U16" s="24" t="str">
        <f t="shared" si="3"/>
        <v>BRVIVAACNOR0</v>
      </c>
      <c r="V16" s="41">
        <f t="shared" si="4"/>
        <v>1398496861.9923809</v>
      </c>
      <c r="W16" s="41">
        <f t="shared" si="5"/>
        <v>557938755.5710479</v>
      </c>
    </row>
    <row r="17" spans="2:23" s="61" customFormat="1" x14ac:dyDescent="0.25">
      <c r="C17" s="54">
        <v>43762</v>
      </c>
      <c r="D17" s="54" t="s">
        <v>430</v>
      </c>
      <c r="E17" s="54" t="s">
        <v>596</v>
      </c>
      <c r="F17" s="54" t="s">
        <v>432</v>
      </c>
      <c r="G17" s="54" t="s">
        <v>1440</v>
      </c>
      <c r="H17" s="54" t="s">
        <v>1444</v>
      </c>
      <c r="I17" s="62">
        <v>1708965526.8</v>
      </c>
      <c r="J17" s="62">
        <v>1391304371.2</v>
      </c>
      <c r="M17" s="34">
        <v>4.0163000000000002</v>
      </c>
      <c r="P17" s="54">
        <f t="shared" si="0"/>
        <v>43762</v>
      </c>
      <c r="Q17" s="24" t="s">
        <v>435</v>
      </c>
      <c r="R17" s="24" t="str">
        <f t="shared" si="1"/>
        <v>BANCO BMG</v>
      </c>
      <c r="S17" s="24" t="str">
        <f t="shared" si="2"/>
        <v>N1</v>
      </c>
      <c r="T17" s="24" t="s">
        <v>1446</v>
      </c>
      <c r="U17" s="24" t="str">
        <f t="shared" si="3"/>
        <v>BRBMGBC06GT1</v>
      </c>
      <c r="V17" s="41">
        <f t="shared" si="4"/>
        <v>425507438.88653731</v>
      </c>
      <c r="W17" s="41">
        <f t="shared" si="5"/>
        <v>346414453.90035605</v>
      </c>
    </row>
    <row r="18" spans="2:23" s="61" customFormat="1" x14ac:dyDescent="0.25">
      <c r="C18" s="54">
        <v>43762</v>
      </c>
      <c r="D18" s="54" t="s">
        <v>430</v>
      </c>
      <c r="E18" s="54" t="s">
        <v>633</v>
      </c>
      <c r="F18" s="54" t="s">
        <v>431</v>
      </c>
      <c r="G18" s="54" t="s">
        <v>1440</v>
      </c>
      <c r="H18" s="54" t="s">
        <v>1445</v>
      </c>
      <c r="I18" s="62">
        <v>5166187339.6800003</v>
      </c>
      <c r="J18" s="62">
        <v>1754768631</v>
      </c>
      <c r="L18" s="33"/>
      <c r="M18" s="34">
        <v>4.0163000000000002</v>
      </c>
      <c r="P18" s="54">
        <f t="shared" si="0"/>
        <v>43762</v>
      </c>
      <c r="Q18" s="24" t="s">
        <v>435</v>
      </c>
      <c r="R18" s="24" t="str">
        <f t="shared" si="1"/>
        <v>CEA MODAS</v>
      </c>
      <c r="S18" s="24" t="str">
        <f t="shared" si="2"/>
        <v>NM</v>
      </c>
      <c r="T18" s="24" t="s">
        <v>1446</v>
      </c>
      <c r="U18" s="24" t="str">
        <f t="shared" si="3"/>
        <v>BRCEABACNOR1</v>
      </c>
      <c r="V18" s="41">
        <f t="shared" si="4"/>
        <v>1286305141.4685159</v>
      </c>
      <c r="W18" s="41">
        <f t="shared" si="5"/>
        <v>436911742.39972109</v>
      </c>
    </row>
    <row r="19" spans="2:23" s="61" customFormat="1" x14ac:dyDescent="0.25">
      <c r="B19" s="10" t="s">
        <v>16</v>
      </c>
      <c r="C19" s="54"/>
      <c r="D19" s="54"/>
      <c r="E19" s="54"/>
      <c r="F19" s="54"/>
      <c r="G19" s="54"/>
      <c r="H19" s="54"/>
      <c r="I19" s="62"/>
      <c r="J19" s="62"/>
      <c r="L19" s="33" t="s">
        <v>16</v>
      </c>
      <c r="M19" s="34"/>
      <c r="O19" s="10" t="s">
        <v>16</v>
      </c>
      <c r="P19" s="54"/>
      <c r="Q19" s="24"/>
      <c r="R19" s="24"/>
      <c r="S19" s="24"/>
      <c r="T19" s="24"/>
      <c r="U19" s="24"/>
      <c r="V19" s="41"/>
      <c r="W19" s="41"/>
    </row>
    <row r="20" spans="2:23" s="68" customFormat="1" x14ac:dyDescent="0.25">
      <c r="B20" s="10"/>
      <c r="C20" s="54">
        <v>43490</v>
      </c>
      <c r="D20" s="54" t="s">
        <v>430</v>
      </c>
      <c r="E20" s="54" t="s">
        <v>1447</v>
      </c>
      <c r="F20" s="54" t="s">
        <v>110</v>
      </c>
      <c r="G20" s="54" t="s">
        <v>433</v>
      </c>
      <c r="H20" s="54" t="s">
        <v>1448</v>
      </c>
      <c r="I20" s="62">
        <v>144</v>
      </c>
      <c r="J20" s="62">
        <v>63</v>
      </c>
      <c r="M20" s="34">
        <v>735.84100000000001</v>
      </c>
      <c r="P20" s="54">
        <f t="shared" si="0"/>
        <v>43490</v>
      </c>
      <c r="Q20" s="24" t="s">
        <v>435</v>
      </c>
      <c r="R20" s="24" t="str">
        <f t="shared" si="1"/>
        <v>Inmobiliaria Manquehue S.A.</v>
      </c>
      <c r="S20" s="24" t="str">
        <f t="shared" si="2"/>
        <v>RV</v>
      </c>
      <c r="T20" s="66" t="s">
        <v>436</v>
      </c>
      <c r="U20" s="24" t="str">
        <f t="shared" si="3"/>
        <v>CL0002416189</v>
      </c>
      <c r="V20" s="41">
        <f t="shared" si="4"/>
        <v>0.19569445029564811</v>
      </c>
      <c r="W20" s="41">
        <f t="shared" si="5"/>
        <v>8.5616322004346046E-2</v>
      </c>
    </row>
    <row r="21" spans="2:23" s="68" customFormat="1" x14ac:dyDescent="0.25">
      <c r="B21" s="10"/>
      <c r="C21" s="54">
        <v>43644</v>
      </c>
      <c r="D21" s="54" t="s">
        <v>109</v>
      </c>
      <c r="E21" s="54" t="s">
        <v>1449</v>
      </c>
      <c r="F21" s="54" t="s">
        <v>110</v>
      </c>
      <c r="G21" s="54" t="s">
        <v>433</v>
      </c>
      <c r="H21" s="54" t="s">
        <v>1450</v>
      </c>
      <c r="I21" s="62">
        <v>2307</v>
      </c>
      <c r="J21" s="62">
        <v>964</v>
      </c>
      <c r="M21" s="34">
        <v>735.84100000000001</v>
      </c>
      <c r="P21" s="54">
        <f t="shared" si="0"/>
        <v>43644</v>
      </c>
      <c r="Q21" s="24" t="s">
        <v>435</v>
      </c>
      <c r="R21" s="24" t="str">
        <f t="shared" si="1"/>
        <v>Censocud  Shopping S.A.</v>
      </c>
      <c r="S21" s="24" t="str">
        <f t="shared" si="2"/>
        <v>RV</v>
      </c>
      <c r="T21" s="66" t="s">
        <v>436</v>
      </c>
      <c r="U21" s="24" t="str">
        <f t="shared" si="3"/>
        <v>CL0002539816</v>
      </c>
      <c r="V21" s="41">
        <f t="shared" si="4"/>
        <v>3.1351881724448623</v>
      </c>
      <c r="W21" s="41">
        <f t="shared" si="5"/>
        <v>1.3100656255903109</v>
      </c>
    </row>
    <row r="22" spans="2:23" x14ac:dyDescent="0.25">
      <c r="B22" s="10" t="s">
        <v>1549</v>
      </c>
      <c r="L22" s="33" t="s">
        <v>1045</v>
      </c>
      <c r="O22" s="10" t="s">
        <v>1045</v>
      </c>
      <c r="P22" s="54"/>
      <c r="Q22" s="24"/>
      <c r="R22" s="24"/>
      <c r="S22" s="24"/>
      <c r="T22" s="24"/>
      <c r="U22" s="24"/>
      <c r="V22" s="41"/>
      <c r="W22" s="41"/>
    </row>
    <row r="23" spans="2:23" x14ac:dyDescent="0.25">
      <c r="C23" s="54" t="s">
        <v>1451</v>
      </c>
      <c r="D23" s="54" t="s">
        <v>434</v>
      </c>
      <c r="E23" s="54" t="s">
        <v>1452</v>
      </c>
      <c r="F23" s="54" t="s">
        <v>1472</v>
      </c>
      <c r="G23" s="54" t="s">
        <v>1453</v>
      </c>
      <c r="H23" s="54" t="s">
        <v>1454</v>
      </c>
      <c r="I23" s="62">
        <v>80010554</v>
      </c>
      <c r="J23" s="62">
        <v>1953982</v>
      </c>
      <c r="K23" s="54"/>
      <c r="L23" s="54"/>
      <c r="M23" s="34">
        <v>1</v>
      </c>
      <c r="N23" s="54"/>
      <c r="O23" s="23"/>
      <c r="P23" s="54" t="str">
        <f t="shared" ref="P23:P30" si="6">C23</f>
        <v>14/08/2019</v>
      </c>
      <c r="Q23" s="24" t="s">
        <v>435</v>
      </c>
      <c r="R23" s="24" t="str">
        <f t="shared" ref="R23:R30" si="7">E23</f>
        <v xml:space="preserve">Grupo Prival, S.A. </v>
      </c>
      <c r="S23" s="24" t="str">
        <f t="shared" ref="S23:S30" si="8">F23</f>
        <v>MS</v>
      </c>
      <c r="T23" s="24" t="s">
        <v>1474</v>
      </c>
      <c r="U23" s="24" t="str">
        <f t="shared" ref="U23:U30" si="9">H23</f>
        <v>PAL2400772A9</v>
      </c>
      <c r="V23" s="41">
        <f t="shared" ref="V23" si="10">IF(I23="n.d.","n.d.",I23/M23)</f>
        <v>80010554</v>
      </c>
      <c r="W23" s="41">
        <f t="shared" ref="W23" si="11">IF(J23="n.d.","n.d.",J23/M23)</f>
        <v>1953982</v>
      </c>
    </row>
    <row r="24" spans="2:23" x14ac:dyDescent="0.25">
      <c r="C24" s="54" t="s">
        <v>1455</v>
      </c>
      <c r="D24" s="54" t="s">
        <v>434</v>
      </c>
      <c r="E24" s="54" t="s">
        <v>1456</v>
      </c>
      <c r="F24" s="54" t="s">
        <v>1473</v>
      </c>
      <c r="G24" s="54" t="s">
        <v>1453</v>
      </c>
      <c r="H24" s="54" t="s">
        <v>1457</v>
      </c>
      <c r="I24" s="62">
        <v>6060000</v>
      </c>
      <c r="J24" s="62">
        <v>25023287.5</v>
      </c>
      <c r="K24" s="54"/>
      <c r="L24" s="54"/>
      <c r="M24" s="34">
        <v>1</v>
      </c>
      <c r="N24" s="54"/>
      <c r="O24" s="23"/>
      <c r="P24" s="54" t="str">
        <f t="shared" si="6"/>
        <v>29/08/2019</v>
      </c>
      <c r="Q24" s="24" t="s">
        <v>435</v>
      </c>
      <c r="R24" s="24" t="str">
        <f t="shared" si="7"/>
        <v>Grupo Aliado, S.A.  (Preferente A)</v>
      </c>
      <c r="S24" s="24" t="str">
        <f t="shared" si="8"/>
        <v>MP</v>
      </c>
      <c r="T24" s="24" t="s">
        <v>1474</v>
      </c>
      <c r="U24" s="24" t="str">
        <f t="shared" si="9"/>
        <v>PAL2400881A8</v>
      </c>
      <c r="V24" s="41">
        <f t="shared" ref="V24:V30" si="12">IF(I24="n.d.","n.d.",I24/M24)</f>
        <v>6060000</v>
      </c>
      <c r="W24" s="41">
        <f t="shared" ref="W24:W30" si="13">IF(J24="n.d.","n.d.",J24/M24)</f>
        <v>25023287.5</v>
      </c>
    </row>
    <row r="25" spans="2:23" x14ac:dyDescent="0.25">
      <c r="C25" s="54" t="s">
        <v>1455</v>
      </c>
      <c r="D25" s="54" t="s">
        <v>434</v>
      </c>
      <c r="E25" s="54" t="s">
        <v>1458</v>
      </c>
      <c r="F25" s="54" t="s">
        <v>1473</v>
      </c>
      <c r="G25" s="54" t="s">
        <v>1453</v>
      </c>
      <c r="H25" s="54" t="s">
        <v>1459</v>
      </c>
      <c r="I25" s="62">
        <v>3030000</v>
      </c>
      <c r="J25" s="62">
        <v>25108421.600000001</v>
      </c>
      <c r="M25" s="34">
        <v>1</v>
      </c>
      <c r="O25" s="23"/>
      <c r="P25" s="54" t="str">
        <f t="shared" si="6"/>
        <v>29/08/2019</v>
      </c>
      <c r="Q25" s="24" t="s">
        <v>435</v>
      </c>
      <c r="R25" s="24" t="str">
        <f t="shared" si="7"/>
        <v>Grupo Aliado, S.A.  (Preferente B)</v>
      </c>
      <c r="S25" s="24" t="str">
        <f t="shared" si="8"/>
        <v>MP</v>
      </c>
      <c r="T25" s="24" t="s">
        <v>1474</v>
      </c>
      <c r="U25" s="24" t="str">
        <f t="shared" si="9"/>
        <v>PAL2400881B6</v>
      </c>
      <c r="V25" s="41">
        <f t="shared" si="12"/>
        <v>3030000</v>
      </c>
      <c r="W25" s="41">
        <f t="shared" si="13"/>
        <v>25108421.600000001</v>
      </c>
    </row>
    <row r="26" spans="2:23" ht="15" customHeight="1" x14ac:dyDescent="0.25">
      <c r="C26" s="54" t="s">
        <v>1460</v>
      </c>
      <c r="D26" s="54" t="s">
        <v>434</v>
      </c>
      <c r="E26" s="54" t="s">
        <v>1061</v>
      </c>
      <c r="F26" s="54" t="s">
        <v>1472</v>
      </c>
      <c r="G26" s="54" t="s">
        <v>1453</v>
      </c>
      <c r="H26" s="54" t="s">
        <v>1461</v>
      </c>
      <c r="I26" s="62">
        <v>249611808.90000001</v>
      </c>
      <c r="J26" s="62">
        <v>60880929</v>
      </c>
      <c r="M26" s="34">
        <v>1</v>
      </c>
      <c r="O26" s="23"/>
      <c r="P26" s="54" t="str">
        <f t="shared" si="6"/>
        <v>21/08/2019</v>
      </c>
      <c r="Q26" s="24" t="s">
        <v>435</v>
      </c>
      <c r="R26" s="24" t="str">
        <f t="shared" si="7"/>
        <v>Mercantil Servicios Financieros Internacional ,S.A. (A)</v>
      </c>
      <c r="S26" s="24" t="str">
        <f t="shared" si="8"/>
        <v>MS</v>
      </c>
      <c r="T26" s="24" t="s">
        <v>1474</v>
      </c>
      <c r="U26" s="24" t="str">
        <f t="shared" si="9"/>
        <v>PAL3011871A8</v>
      </c>
      <c r="V26" s="41">
        <f t="shared" si="12"/>
        <v>249611808.90000001</v>
      </c>
      <c r="W26" s="41">
        <f t="shared" si="13"/>
        <v>60880929</v>
      </c>
    </row>
    <row r="27" spans="2:23" ht="17.25" customHeight="1" x14ac:dyDescent="0.25">
      <c r="C27" s="54" t="s">
        <v>1460</v>
      </c>
      <c r="D27" s="54" t="s">
        <v>434</v>
      </c>
      <c r="E27" s="54" t="s">
        <v>1062</v>
      </c>
      <c r="F27" s="54" t="s">
        <v>1472</v>
      </c>
      <c r="G27" s="54" t="s">
        <v>1453</v>
      </c>
      <c r="H27" s="54" t="s">
        <v>1462</v>
      </c>
      <c r="I27" s="62">
        <v>175520128</v>
      </c>
      <c r="J27" s="62">
        <v>43880032</v>
      </c>
      <c r="M27" s="34">
        <v>1</v>
      </c>
      <c r="O27" s="23"/>
      <c r="P27" s="54" t="str">
        <f t="shared" si="6"/>
        <v>21/08/2019</v>
      </c>
      <c r="Q27" s="24" t="s">
        <v>435</v>
      </c>
      <c r="R27" s="24" t="str">
        <f t="shared" si="7"/>
        <v>Mercantil Servicios Financieros Internacional ,S.A. (B)</v>
      </c>
      <c r="S27" s="24" t="str">
        <f t="shared" si="8"/>
        <v>MS</v>
      </c>
      <c r="T27" s="24" t="s">
        <v>1474</v>
      </c>
      <c r="U27" s="24" t="str">
        <f t="shared" si="9"/>
        <v>PAL3011871B6</v>
      </c>
      <c r="V27" s="41">
        <f t="shared" si="12"/>
        <v>175520128</v>
      </c>
      <c r="W27" s="41">
        <f t="shared" si="13"/>
        <v>43880032</v>
      </c>
    </row>
    <row r="28" spans="2:23" x14ac:dyDescent="0.25">
      <c r="C28" s="54" t="s">
        <v>1463</v>
      </c>
      <c r="D28" s="54" t="s">
        <v>434</v>
      </c>
      <c r="E28" s="54" t="s">
        <v>1464</v>
      </c>
      <c r="F28" s="54" t="s">
        <v>1473</v>
      </c>
      <c r="G28" s="54" t="s">
        <v>1465</v>
      </c>
      <c r="H28" s="54" t="s">
        <v>1466</v>
      </c>
      <c r="I28" s="62">
        <v>7737774.3600000003</v>
      </c>
      <c r="J28" s="62">
        <v>9149854.4199999999</v>
      </c>
      <c r="M28" s="34">
        <v>1</v>
      </c>
      <c r="P28" s="54" t="str">
        <f t="shared" si="6"/>
        <v>09/09/2019</v>
      </c>
      <c r="Q28" s="24" t="s">
        <v>435</v>
      </c>
      <c r="R28" s="24" t="str">
        <f t="shared" si="7"/>
        <v>Metro Strategic Income Fund, Inc</v>
      </c>
      <c r="S28" s="24" t="str">
        <f t="shared" si="8"/>
        <v>MP</v>
      </c>
      <c r="T28" s="24" t="s">
        <v>1475</v>
      </c>
      <c r="U28" s="24" t="str">
        <f t="shared" si="9"/>
        <v>PAL3011991B2</v>
      </c>
      <c r="V28" s="41">
        <f t="shared" si="12"/>
        <v>7737774.3600000003</v>
      </c>
      <c r="W28" s="41">
        <f t="shared" si="13"/>
        <v>9149854.4199999999</v>
      </c>
    </row>
    <row r="29" spans="2:23" x14ac:dyDescent="0.25">
      <c r="C29" s="54" t="s">
        <v>1467</v>
      </c>
      <c r="D29" s="54" t="s">
        <v>434</v>
      </c>
      <c r="E29" s="54" t="s">
        <v>1128</v>
      </c>
      <c r="F29" s="54" t="s">
        <v>1473</v>
      </c>
      <c r="G29" s="54" t="s">
        <v>1468</v>
      </c>
      <c r="H29" s="54" t="s">
        <v>1469</v>
      </c>
      <c r="I29" s="62">
        <v>4708577</v>
      </c>
      <c r="J29" s="62">
        <v>4708677</v>
      </c>
      <c r="M29" s="34">
        <v>1</v>
      </c>
      <c r="P29" s="54" t="str">
        <f t="shared" si="6"/>
        <v>26/09/2019</v>
      </c>
      <c r="Q29" s="24" t="s">
        <v>435</v>
      </c>
      <c r="R29" s="24" t="str">
        <f t="shared" si="7"/>
        <v>Regulus Inmobiliaria, S.A.</v>
      </c>
      <c r="S29" s="24" t="str">
        <f t="shared" si="8"/>
        <v>MP</v>
      </c>
      <c r="T29" s="24" t="s">
        <v>1476</v>
      </c>
      <c r="U29" s="24" t="str">
        <f t="shared" si="9"/>
        <v>PAL3012091A2</v>
      </c>
      <c r="V29" s="41">
        <f t="shared" si="12"/>
        <v>4708577</v>
      </c>
      <c r="W29" s="41">
        <f t="shared" si="13"/>
        <v>4708677</v>
      </c>
    </row>
    <row r="30" spans="2:23" x14ac:dyDescent="0.25">
      <c r="C30" s="54" t="s">
        <v>1470</v>
      </c>
      <c r="D30" s="54" t="s">
        <v>434</v>
      </c>
      <c r="E30" s="54" t="s">
        <v>1066</v>
      </c>
      <c r="F30" s="54" t="s">
        <v>1473</v>
      </c>
      <c r="G30" s="54" t="s">
        <v>1453</v>
      </c>
      <c r="H30" s="54" t="s">
        <v>1471</v>
      </c>
      <c r="I30" s="62">
        <v>0</v>
      </c>
      <c r="J30" s="62">
        <v>0</v>
      </c>
      <c r="M30" s="34">
        <v>1</v>
      </c>
      <c r="P30" s="54" t="str">
        <f t="shared" si="6"/>
        <v>31/10/2019</v>
      </c>
      <c r="Q30" s="24" t="s">
        <v>435</v>
      </c>
      <c r="R30" s="24" t="str">
        <f t="shared" si="7"/>
        <v>Perutil, S.A.</v>
      </c>
      <c r="S30" s="24" t="str">
        <f t="shared" si="8"/>
        <v>MP</v>
      </c>
      <c r="T30" s="24" t="s">
        <v>1474</v>
      </c>
      <c r="U30" s="24" t="str">
        <f t="shared" si="9"/>
        <v>PAL3009371A3</v>
      </c>
      <c r="V30" s="41">
        <f t="shared" si="12"/>
        <v>0</v>
      </c>
      <c r="W30" s="41">
        <f t="shared" si="13"/>
        <v>0</v>
      </c>
    </row>
  </sheetData>
  <mergeCells count="2">
    <mergeCell ref="L10:M10"/>
    <mergeCell ref="L9:M9"/>
  </mergeCells>
  <pageMargins left="0.7" right="0.7" top="0.75" bottom="0.75" header="0.3" footer="0.3"/>
  <pageSetup orientation="portrait" r:id="rId1"/>
  <ignoredErrors>
    <ignoredError sqref="V14:W14" evalErro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Compañias Listadas</vt:lpstr>
      <vt:lpstr>IPOs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Compu1</dc:creator>
  <cp:lastModifiedBy>Tropeano</cp:lastModifiedBy>
  <dcterms:created xsi:type="dcterms:W3CDTF">2018-07-03T14:47:21Z</dcterms:created>
  <dcterms:modified xsi:type="dcterms:W3CDTF">2020-06-04T12:58:18Z</dcterms:modified>
</cp:coreProperties>
</file>